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0" yWindow="65296" windowWidth="17220" windowHeight="7800" tabRatio="953" activeTab="0"/>
  </bookViews>
  <sheets>
    <sheet name="B1 Priorit'n Notes" sheetId="1" r:id="rId1"/>
    <sheet name="B1 Prioritization " sheetId="2" r:id="rId2"/>
    <sheet name="Risk Matrix" sheetId="3" r:id="rId3"/>
    <sheet name="B2 Renew Res. Notes" sheetId="4" r:id="rId4"/>
    <sheet name="B2 Renew Res. " sheetId="5" r:id="rId5"/>
    <sheet name="B3 Renew Res. F. Notes " sheetId="6" r:id="rId6"/>
    <sheet name="B3 Renew Res.F. " sheetId="7" r:id="rId7"/>
    <sheet name="Service Life - Assets" sheetId="8" r:id="rId8"/>
  </sheets>
  <definedNames/>
  <calcPr fullCalcOnLoad="1"/>
</workbook>
</file>

<file path=xl/sharedStrings.xml><?xml version="1.0" encoding="utf-8"?>
<sst xmlns="http://schemas.openxmlformats.org/spreadsheetml/2006/main" count="281" uniqueCount="170">
  <si>
    <t>Ref</t>
  </si>
  <si>
    <t>Asset</t>
  </si>
  <si>
    <t>Last Update:</t>
  </si>
  <si>
    <t xml:space="preserve">Water Supply System: </t>
  </si>
  <si>
    <t>Completed By:</t>
  </si>
  <si>
    <t>Useful Life Left</t>
  </si>
  <si>
    <t>Comments</t>
  </si>
  <si>
    <t>Redun-dancy</t>
  </si>
  <si>
    <t>Risk Assessment Matrix</t>
  </si>
  <si>
    <t>Medium</t>
  </si>
  <si>
    <t>High</t>
  </si>
  <si>
    <t>Imminent</t>
  </si>
  <si>
    <t>Low</t>
  </si>
  <si>
    <t>Critical</t>
  </si>
  <si>
    <t>Serious</t>
  </si>
  <si>
    <t>Significant</t>
  </si>
  <si>
    <t>Minor</t>
  </si>
  <si>
    <t xml:space="preserve">       IMPACT</t>
  </si>
  <si>
    <t>PROBABILITY</t>
  </si>
  <si>
    <t>high risk</t>
  </si>
  <si>
    <t>very high risk</t>
  </si>
  <si>
    <t>moderate risk</t>
  </si>
  <si>
    <t>minimal risk</t>
  </si>
  <si>
    <t>Risk</t>
  </si>
  <si>
    <t>Priority</t>
  </si>
  <si>
    <t>very high</t>
  </si>
  <si>
    <t>high</t>
  </si>
  <si>
    <t>moderate</t>
  </si>
  <si>
    <t>low</t>
  </si>
  <si>
    <t>Risk &amp; Priority</t>
  </si>
  <si>
    <t xml:space="preserve">Critical or Serious      </t>
  </si>
  <si>
    <t>IMPACT</t>
  </si>
  <si>
    <t>CATEGORY OF HAZARD</t>
  </si>
  <si>
    <t>Hazards &amp; Impacts</t>
  </si>
  <si>
    <r>
      <t>1.</t>
    </r>
    <r>
      <rPr>
        <sz val="9"/>
        <color indexed="8"/>
        <rFont val="Times New Roman"/>
        <family val="1"/>
      </rPr>
      <t xml:space="preserve">       </t>
    </r>
    <r>
      <rPr>
        <sz val="9"/>
        <color indexed="8"/>
        <rFont val="Calibri"/>
        <family val="2"/>
      </rPr>
      <t>Existing threats to public health, safety or environment</t>
    </r>
  </si>
  <si>
    <r>
      <t>2.</t>
    </r>
    <r>
      <rPr>
        <sz val="9"/>
        <color indexed="8"/>
        <rFont val="Times New Roman"/>
        <family val="1"/>
      </rPr>
      <t xml:space="preserve">       </t>
    </r>
    <r>
      <rPr>
        <sz val="9"/>
        <color indexed="8"/>
        <rFont val="Calibri"/>
        <family val="2"/>
      </rPr>
      <t>Potential public health, safety or environmental concern</t>
    </r>
  </si>
  <si>
    <r>
      <t>3.</t>
    </r>
    <r>
      <rPr>
        <sz val="9"/>
        <color indexed="8"/>
        <rFont val="Times New Roman"/>
        <family val="1"/>
      </rPr>
      <t xml:space="preserve">       </t>
    </r>
    <r>
      <rPr>
        <sz val="9"/>
        <color indexed="8"/>
        <rFont val="Calibri"/>
        <family val="2"/>
      </rPr>
      <t>Internal safety concern or public nuisance</t>
    </r>
  </si>
  <si>
    <r>
      <t>4.</t>
    </r>
    <r>
      <rPr>
        <sz val="9"/>
        <color indexed="8"/>
        <rFont val="Times New Roman"/>
        <family val="1"/>
      </rPr>
      <t xml:space="preserve">       </t>
    </r>
    <r>
      <rPr>
        <sz val="9"/>
        <color indexed="8"/>
        <rFont val="Calibri"/>
        <family val="2"/>
      </rPr>
      <t>Improved system operations &amp; maintenance (O&amp;M) efficiency</t>
    </r>
  </si>
  <si>
    <r>
      <t>5.</t>
    </r>
    <r>
      <rPr>
        <sz val="9"/>
        <color indexed="8"/>
        <rFont val="Times New Roman"/>
        <family val="1"/>
      </rPr>
      <t xml:space="preserve">       </t>
    </r>
    <r>
      <rPr>
        <sz val="9"/>
        <color indexed="8"/>
        <rFont val="Calibri"/>
        <family val="2"/>
      </rPr>
      <t>Nice to have …</t>
    </r>
  </si>
  <si>
    <t>Your Notes</t>
  </si>
  <si>
    <t>PROBABILITY of Failure (*1)</t>
  </si>
  <si>
    <t>IMPACT of Failure (*2)</t>
  </si>
  <si>
    <t>PRIORITY (*3)</t>
  </si>
  <si>
    <t>*2: Minor, Significant, Critical or Serious    *3  Low, Moderate, High, Very high</t>
  </si>
  <si>
    <t>See Risk Management Matrices &gt;               *1 Low, Medium, High, Imminent</t>
  </si>
  <si>
    <t>Asset Replacement Schedule</t>
  </si>
  <si>
    <t>Current Cost</t>
  </si>
  <si>
    <t>Submersible pump</t>
  </si>
  <si>
    <t>Alarm system</t>
  </si>
  <si>
    <t>Reservoir valving</t>
  </si>
  <si>
    <t>Pressure tank</t>
  </si>
  <si>
    <t xml:space="preserve">Pipework 50 mm. 26 meters </t>
  </si>
  <si>
    <t>Replacement cost &amp; year incurred &gt;</t>
  </si>
  <si>
    <t>Opening balance</t>
  </si>
  <si>
    <t>150 mm dia. PVC watermain</t>
  </si>
  <si>
    <t>Total &gt;</t>
  </si>
  <si>
    <t>Estimated $ Cost</t>
  </si>
  <si>
    <t>Years Until Needed</t>
  </si>
  <si>
    <t>Activity Required</t>
  </si>
  <si>
    <t>PRIORITY</t>
  </si>
  <si>
    <r>
      <t xml:space="preserve">Asset </t>
    </r>
    <r>
      <rPr>
        <b/>
        <sz val="8"/>
        <color indexed="8"/>
        <rFont val="Calibri"/>
        <family val="2"/>
      </rPr>
      <t>(Highest to Lowest Priority)</t>
    </r>
  </si>
  <si>
    <t xml:space="preserve"> Annual Reserve Required </t>
  </si>
  <si>
    <t>16 th November 2012</t>
  </si>
  <si>
    <t>www.WaterBC.ca</t>
  </si>
  <si>
    <t>Year of Renewal</t>
  </si>
  <si>
    <t>Renewal Cost</t>
  </si>
  <si>
    <t>Current year</t>
  </si>
  <si>
    <t xml:space="preserve">Inflation factor: </t>
  </si>
  <si>
    <t xml:space="preserve">Interest Rate: </t>
  </si>
  <si>
    <t xml:space="preserve">Asset </t>
  </si>
  <si>
    <t>Proceeds of Loans</t>
  </si>
  <si>
    <t>Repayment of Loans</t>
  </si>
  <si>
    <t xml:space="preserve">Closing balance </t>
  </si>
  <si>
    <t>Closing Balance before interest</t>
  </si>
  <si>
    <t xml:space="preserve">Deductions (from above) </t>
  </si>
  <si>
    <t xml:space="preserve">Last Update: </t>
  </si>
  <si>
    <t>17th November 2012</t>
  </si>
  <si>
    <t>17th November  2012</t>
  </si>
  <si>
    <t>Actions and Comments</t>
  </si>
  <si>
    <t>Interest Earned</t>
  </si>
  <si>
    <t>Prescribed</t>
  </si>
  <si>
    <t>Service Life</t>
  </si>
  <si>
    <t>NARUC</t>
  </si>
  <si>
    <t>SL</t>
  </si>
  <si>
    <t>Acct No.</t>
  </si>
  <si>
    <t>Account Title</t>
  </si>
  <si>
    <t>[Years]</t>
  </si>
  <si>
    <t>A</t>
  </si>
  <si>
    <t>Source of Supply Plant</t>
  </si>
  <si>
    <t>Structures and Improvements</t>
  </si>
  <si>
    <t>Wood Frame</t>
  </si>
  <si>
    <t>Steel</t>
  </si>
  <si>
    <t>Cement Block</t>
  </si>
  <si>
    <t>Reinforced Concrete or Brick</t>
  </si>
  <si>
    <t>Miscellaneous</t>
  </si>
  <si>
    <t>Collecting and Impounding Reservoirs</t>
  </si>
  <si>
    <t>Wood Structures</t>
  </si>
  <si>
    <t>Earth Fill Structures</t>
  </si>
  <si>
    <t>Concrete Structures</t>
  </si>
  <si>
    <t>Lake, River and Other Intakes</t>
  </si>
  <si>
    <t>Wells and Springs</t>
  </si>
  <si>
    <t>Supply Mains</t>
  </si>
  <si>
    <t>PVC AWWA C900</t>
  </si>
  <si>
    <t>HDPE AWWA C906</t>
  </si>
  <si>
    <t>Ductile/Cast Iron</t>
  </si>
  <si>
    <t>Steel, Cement Lined</t>
  </si>
  <si>
    <t xml:space="preserve">Concrete </t>
  </si>
  <si>
    <t>Sub-Marine Mains</t>
  </si>
  <si>
    <t>Other Misc. Water Source Plant</t>
  </si>
  <si>
    <t>B</t>
  </si>
  <si>
    <t>Pumping Plant</t>
  </si>
  <si>
    <t>Power Generation Equipment</t>
  </si>
  <si>
    <t>Pumping Equipment</t>
  </si>
  <si>
    <t>Electric Pumping Equipment</t>
  </si>
  <si>
    <t>Diesel Pumping Equipment</t>
  </si>
  <si>
    <t>Other Pumping Equipment</t>
  </si>
  <si>
    <t>Other Miscellaneous Pumping Plant</t>
  </si>
  <si>
    <t>C</t>
  </si>
  <si>
    <t>Water Treatment Plant</t>
  </si>
  <si>
    <t>Treatment Equipment</t>
  </si>
  <si>
    <t>Sand &amp; Other Media Filtration Equipment</t>
  </si>
  <si>
    <t>Membrane Filtration Equipment</t>
  </si>
  <si>
    <t>Chlorination</t>
  </si>
  <si>
    <t>Other Water Treatment Equipment</t>
  </si>
  <si>
    <t>Other Miscellaneous Treatment Plant</t>
  </si>
  <si>
    <t>D</t>
  </si>
  <si>
    <t>Transm. and Distribution Plant</t>
  </si>
  <si>
    <t>Distribution Reservoirs</t>
  </si>
  <si>
    <t>Concrete (underground)</t>
  </si>
  <si>
    <t>Steel (above ground)</t>
  </si>
  <si>
    <t>Transm. and Distr. Plant (con't)</t>
  </si>
  <si>
    <t>Transmission and Distribution Mains</t>
  </si>
  <si>
    <t>Services</t>
  </si>
  <si>
    <t>Meters and Meter Installations</t>
  </si>
  <si>
    <t>Hydrants / Standpipes</t>
  </si>
  <si>
    <t>Other Transm. and Distribution Plant</t>
  </si>
  <si>
    <t>E</t>
  </si>
  <si>
    <t>General Plant</t>
  </si>
  <si>
    <t>Office Furniture and Equipment</t>
  </si>
  <si>
    <t>Computer Equipment</t>
  </si>
  <si>
    <t>Transportation Equipment</t>
  </si>
  <si>
    <t>Stores Equipment</t>
  </si>
  <si>
    <t>Tools, Shop and Garage Equipment</t>
  </si>
  <si>
    <t>Laboratory Equipment</t>
  </si>
  <si>
    <t>Power Operated Equipment</t>
  </si>
  <si>
    <t>Communication Equipment</t>
  </si>
  <si>
    <t>Communication Equipment - SCADA</t>
  </si>
  <si>
    <t>Other Communication Equipment</t>
  </si>
  <si>
    <t>Miscellaneous Equipment</t>
  </si>
  <si>
    <t>F</t>
  </si>
  <si>
    <t>Other Tangible Plant</t>
  </si>
  <si>
    <t>G</t>
  </si>
  <si>
    <t>Intangible Plant</t>
  </si>
  <si>
    <t>Organization</t>
  </si>
  <si>
    <t>Franchises and Consents</t>
  </si>
  <si>
    <t>Table YY: Service Life for Water System Assets (*1)</t>
  </si>
  <si>
    <t>*1: Source: BC MOE Water Branch: Depreciation Rates for Water Systems</t>
  </si>
  <si>
    <r>
      <t xml:space="preserve">Note: For a more comprehensive assessment of Renewal Reserve requirements see the </t>
    </r>
    <r>
      <rPr>
        <b/>
        <i/>
        <sz val="10"/>
        <color indexed="16"/>
        <rFont val="Calibri"/>
        <family val="2"/>
      </rPr>
      <t>Replacement Reserve</t>
    </r>
    <r>
      <rPr>
        <b/>
        <sz val="10"/>
        <color indexed="16"/>
        <rFont val="Calibri"/>
        <family val="2"/>
      </rPr>
      <t xml:space="preserve"> </t>
    </r>
    <r>
      <rPr>
        <b/>
        <i/>
        <sz val="10"/>
        <color indexed="16"/>
        <rFont val="Calibri"/>
        <family val="2"/>
      </rPr>
      <t>Fund</t>
    </r>
    <r>
      <rPr>
        <b/>
        <sz val="10"/>
        <color indexed="16"/>
        <rFont val="Calibri"/>
        <family val="2"/>
      </rPr>
      <t xml:space="preserve"> worksheet</t>
    </r>
  </si>
  <si>
    <t>Mill Creek pumping station</t>
  </si>
  <si>
    <t>An. Contributions from Operations</t>
  </si>
  <si>
    <t xml:space="preserve">B1. Asset Prioritization </t>
  </si>
  <si>
    <t>B1. Asset Prioritization - Notes</t>
  </si>
  <si>
    <t xml:space="preserve">B2. $ for Renewal Reserve </t>
  </si>
  <si>
    <t>B2. $ for Renewal Reserve - Notes</t>
  </si>
  <si>
    <t>B3. Renewal Reserve Fund - Notes</t>
  </si>
  <si>
    <t>Renewal Reserve Fund</t>
  </si>
  <si>
    <t xml:space="preserve">B3. Renewal Reserve Fund </t>
  </si>
  <si>
    <r>
      <t>Other Tangible Plant</t>
    </r>
    <r>
      <rPr>
        <vertAlign val="superscript"/>
        <sz val="10"/>
        <rFont val="Calibri"/>
        <family val="2"/>
      </rPr>
      <t>5</t>
    </r>
  </si>
  <si>
    <t>Last update: 21 Nov 2012</t>
  </si>
  <si>
    <t>Risk Matrix</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</si>
</sst>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quot;#,##0"/>
    <numFmt numFmtId="166" formatCode="_-&quot;$&quot;* #,##0_-;\-&quot;$&quot;* #,##0_-;_-&quot;$&quot;* &quot;-&quot;??_-;_-@_-"/>
    <numFmt numFmtId="167" formatCode="0.0"/>
  </numFmts>
  <fonts count="95">
    <font>
      <sz val="11"/>
      <color theme="1"/>
      <name val="Calibri"/>
      <family val="2"/>
    </font>
    <font>
      <sz val="11"/>
      <color indexed="8"/>
      <name val="Calibri"/>
      <family val="2"/>
    </font>
    <font>
      <b/>
      <sz val="11"/>
      <color indexed="8"/>
      <name val="Calibri"/>
      <family val="2"/>
    </font>
    <font>
      <b/>
      <sz val="14"/>
      <color indexed="62"/>
      <name val="Calibri"/>
      <family val="2"/>
    </font>
    <font>
      <b/>
      <sz val="10"/>
      <color indexed="8"/>
      <name val="Calibri"/>
      <family val="2"/>
    </font>
    <font>
      <b/>
      <sz val="9"/>
      <color indexed="8"/>
      <name val="Calibri"/>
      <family val="2"/>
    </font>
    <font>
      <sz val="8"/>
      <color indexed="8"/>
      <name val="Calibri"/>
      <family val="2"/>
    </font>
    <font>
      <sz val="10"/>
      <color indexed="8"/>
      <name val="Calibri"/>
      <family val="2"/>
    </font>
    <font>
      <sz val="9"/>
      <color indexed="8"/>
      <name val="Calibri"/>
      <family val="2"/>
    </font>
    <font>
      <u val="single"/>
      <sz val="11"/>
      <color indexed="8"/>
      <name val="Calibri"/>
      <family val="2"/>
    </font>
    <font>
      <sz val="9"/>
      <color indexed="8"/>
      <name val="Times New Roman"/>
      <family val="1"/>
    </font>
    <font>
      <b/>
      <sz val="12"/>
      <color indexed="8"/>
      <name val="Calibri"/>
      <family val="2"/>
    </font>
    <font>
      <sz val="8"/>
      <name val="Calibri"/>
      <family val="2"/>
    </font>
    <font>
      <sz val="11"/>
      <name val="Calibri"/>
      <family val="2"/>
    </font>
    <font>
      <b/>
      <sz val="8"/>
      <color indexed="8"/>
      <name val="Calibri"/>
      <family val="2"/>
    </font>
    <font>
      <u val="single"/>
      <sz val="10"/>
      <color indexed="8"/>
      <name val="Calibri"/>
      <family val="2"/>
    </font>
    <font>
      <u val="single"/>
      <sz val="8"/>
      <color indexed="8"/>
      <name val="Calibri"/>
      <family val="2"/>
    </font>
    <font>
      <b/>
      <u val="single"/>
      <sz val="12"/>
      <color indexed="62"/>
      <name val="Calibri"/>
      <family val="2"/>
    </font>
    <font>
      <sz val="11"/>
      <color indexed="36"/>
      <name val="Calibri"/>
      <family val="2"/>
    </font>
    <font>
      <sz val="10"/>
      <color indexed="18"/>
      <name val="Calibri"/>
      <family val="2"/>
    </font>
    <font>
      <u val="single"/>
      <sz val="11"/>
      <color indexed="12"/>
      <name val="Calibri"/>
      <family val="2"/>
    </font>
    <font>
      <u val="single"/>
      <sz val="9"/>
      <color indexed="12"/>
      <name val="Calibri"/>
      <family val="2"/>
    </font>
    <font>
      <sz val="10"/>
      <color indexed="23"/>
      <name val="Calibri"/>
      <family val="2"/>
    </font>
    <font>
      <b/>
      <sz val="10"/>
      <name val="Calibri"/>
      <family val="2"/>
    </font>
    <font>
      <b/>
      <u val="single"/>
      <sz val="12"/>
      <color indexed="57"/>
      <name val="Calibri"/>
      <family val="2"/>
    </font>
    <font>
      <b/>
      <u val="single"/>
      <sz val="11"/>
      <color indexed="8"/>
      <name val="Calibri"/>
      <family val="2"/>
    </font>
    <font>
      <b/>
      <sz val="12"/>
      <color indexed="62"/>
      <name val="Calibri"/>
      <family val="2"/>
    </font>
    <font>
      <b/>
      <sz val="14"/>
      <color indexed="8"/>
      <name val="Calibri"/>
      <family val="2"/>
    </font>
    <font>
      <u val="single"/>
      <sz val="9"/>
      <color indexed="8"/>
      <name val="Calibri"/>
      <family val="2"/>
    </font>
    <font>
      <sz val="12"/>
      <name val="Times New Roman"/>
      <family val="1"/>
    </font>
    <font>
      <sz val="12"/>
      <color indexed="8"/>
      <name val="Calibri"/>
      <family val="2"/>
    </font>
    <font>
      <b/>
      <sz val="10"/>
      <color indexed="16"/>
      <name val="Calibri"/>
      <family val="2"/>
    </font>
    <font>
      <b/>
      <i/>
      <sz val="10"/>
      <color indexed="16"/>
      <name val="Calibri"/>
      <family val="2"/>
    </font>
    <font>
      <sz val="10"/>
      <name val="Calibri"/>
      <family val="2"/>
    </font>
    <font>
      <b/>
      <i/>
      <sz val="10"/>
      <name val="Calibri"/>
      <family val="2"/>
    </font>
    <font>
      <vertAlign val="superscript"/>
      <sz val="10"/>
      <name val="Calibri"/>
      <family val="2"/>
    </font>
    <font>
      <i/>
      <sz val="10"/>
      <name val="Calibri"/>
      <family val="2"/>
    </font>
    <font>
      <b/>
      <sz val="14"/>
      <color indexed="1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2"/>
      <color theme="1"/>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b/>
      <sz val="9"/>
      <color theme="1"/>
      <name val="Calibri"/>
      <family val="2"/>
    </font>
    <font>
      <sz val="8"/>
      <color theme="1"/>
      <name val="Calibri"/>
      <family val="2"/>
    </font>
    <font>
      <sz val="10"/>
      <color theme="1"/>
      <name val="Calibri"/>
      <family val="2"/>
    </font>
    <font>
      <u val="single"/>
      <sz val="11"/>
      <color theme="1"/>
      <name val="Calibri"/>
      <family val="2"/>
    </font>
    <font>
      <sz val="9"/>
      <color theme="1"/>
      <name val="Calibri"/>
      <family val="2"/>
    </font>
    <font>
      <sz val="9"/>
      <color rgb="FF000000"/>
      <name val="Calibri"/>
      <family val="2"/>
    </font>
    <font>
      <b/>
      <sz val="12"/>
      <color theme="1"/>
      <name val="Calibri"/>
      <family val="2"/>
    </font>
    <font>
      <u val="single"/>
      <sz val="8"/>
      <color theme="1"/>
      <name val="Calibri"/>
      <family val="2"/>
    </font>
    <font>
      <b/>
      <u val="single"/>
      <sz val="12"/>
      <color theme="4" tint="-0.24997000396251678"/>
      <name val="Calibri"/>
      <family val="2"/>
    </font>
    <font>
      <b/>
      <sz val="14"/>
      <color theme="4" tint="-0.24997000396251678"/>
      <name val="Calibri"/>
      <family val="2"/>
    </font>
    <font>
      <b/>
      <sz val="8"/>
      <color theme="1"/>
      <name val="Calibri"/>
      <family val="2"/>
    </font>
    <font>
      <sz val="11"/>
      <color theme="7" tint="-0.24997000396251678"/>
      <name val="Calibri"/>
      <family val="2"/>
    </font>
    <font>
      <sz val="10"/>
      <color theme="3" tint="-0.24997000396251678"/>
      <name val="Calibri"/>
      <family val="2"/>
    </font>
    <font>
      <u val="single"/>
      <sz val="9"/>
      <color theme="10"/>
      <name val="Calibri"/>
      <family val="2"/>
    </font>
    <font>
      <sz val="10"/>
      <color theme="0" tint="-0.4999699890613556"/>
      <name val="Calibri"/>
      <family val="2"/>
    </font>
    <font>
      <u val="single"/>
      <sz val="10"/>
      <color theme="1"/>
      <name val="Calibri"/>
      <family val="2"/>
    </font>
    <font>
      <b/>
      <u val="single"/>
      <sz val="12"/>
      <color theme="6" tint="-0.4999699890613556"/>
      <name val="Calibri"/>
      <family val="2"/>
    </font>
    <font>
      <b/>
      <u val="single"/>
      <sz val="11"/>
      <color theme="1"/>
      <name val="Calibri"/>
      <family val="2"/>
    </font>
    <font>
      <b/>
      <sz val="12"/>
      <color theme="3" tint="0.39998000860214233"/>
      <name val="Calibri"/>
      <family val="2"/>
    </font>
    <font>
      <b/>
      <sz val="14"/>
      <color theme="1"/>
      <name val="Calibri"/>
      <family val="2"/>
    </font>
    <font>
      <u val="single"/>
      <sz val="9"/>
      <color theme="1"/>
      <name val="Calibri"/>
      <family val="2"/>
    </font>
    <font>
      <b/>
      <sz val="10"/>
      <color theme="5" tint="-0.4999699890613556"/>
      <name val="Calibri"/>
      <family val="2"/>
    </font>
    <font>
      <b/>
      <sz val="14"/>
      <color theme="3" tint="-0.2499700039625167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F07F70"/>
        <bgColor indexed="64"/>
      </patternFill>
    </fill>
    <fill>
      <patternFill patternType="solid">
        <fgColor theme="0"/>
        <bgColor indexed="64"/>
      </patternFill>
    </fill>
    <fill>
      <patternFill patternType="solid">
        <fgColor theme="0" tint="-0.1499900072813034"/>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bottom style="thin"/>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style="thin"/>
      <right style="thin"/>
      <top style="thin"/>
      <bottom/>
    </border>
    <border>
      <left style="thin"/>
      <right/>
      <top/>
      <bottom/>
    </border>
    <border>
      <left/>
      <right style="thin"/>
      <top/>
      <bottom/>
    </border>
    <border>
      <left style="thin"/>
      <right/>
      <top style="thin"/>
      <bottom style="thin"/>
    </border>
    <border>
      <left/>
      <right/>
      <top style="thin"/>
      <bottom style="thin"/>
    </border>
    <border>
      <left/>
      <right style="thin"/>
      <top style="thin"/>
      <bottom style="thin"/>
    </border>
    <border>
      <left style="thin"/>
      <right style="thin"/>
      <top/>
      <bottom style="thin"/>
    </border>
    <border>
      <left/>
      <right/>
      <top style="thin"/>
      <bottom style="medium"/>
    </border>
    <border>
      <left style="thin"/>
      <right style="thin"/>
      <top style="medium"/>
      <bottom style="medium"/>
    </border>
    <border>
      <left style="medium"/>
      <right style="thin"/>
      <top/>
      <bottom/>
    </border>
    <border>
      <left style="thin"/>
      <right style="thin"/>
      <top/>
      <bottom/>
    </border>
    <border>
      <left style="medium"/>
      <right/>
      <top style="thin"/>
      <bottom style="thin"/>
    </border>
    <border>
      <left style="medium"/>
      <right style="thin"/>
      <top/>
      <bottom style="medium"/>
    </border>
    <border>
      <left style="thin"/>
      <right style="thin"/>
      <top/>
      <bottom style="medium"/>
    </border>
    <border>
      <left style="thin"/>
      <right style="thin"/>
      <top style="medium"/>
      <bottom/>
    </border>
    <border>
      <left/>
      <right style="medium"/>
      <top/>
      <bottom style="thin"/>
    </border>
    <border>
      <left style="medium"/>
      <right/>
      <top style="dotted"/>
      <bottom/>
    </border>
    <border>
      <left/>
      <right/>
      <top/>
      <bottom style="dotted"/>
    </border>
    <border>
      <left/>
      <right/>
      <top style="dotted"/>
      <bottom style="dotted"/>
    </border>
    <border>
      <left style="medium"/>
      <right style="thin"/>
      <top/>
      <bottom style="thin"/>
    </border>
    <border>
      <left/>
      <right/>
      <top style="dotted"/>
      <bottom style="thin"/>
    </border>
    <border>
      <left style="medium"/>
      <right/>
      <top/>
      <bottom style="thin"/>
    </border>
    <border>
      <left style="medium"/>
      <right style="thin"/>
      <top style="medium"/>
      <bottom style="thin"/>
    </border>
    <border>
      <left/>
      <right style="medium"/>
      <top style="medium"/>
      <bottom style="thin"/>
    </border>
    <border>
      <left/>
      <right/>
      <top style="medium"/>
      <bottom style="thin"/>
    </border>
    <border>
      <left/>
      <right style="thin"/>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29" fillId="0" borderId="0">
      <alignment/>
      <protection/>
    </xf>
    <xf numFmtId="0" fontId="66"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9" fontId="29"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201">
    <xf numFmtId="0" fontId="0" fillId="0" borderId="0" xfId="0" applyFont="1" applyAlignment="1">
      <alignment/>
    </xf>
    <xf numFmtId="0" fontId="69" fillId="0" borderId="0" xfId="0" applyFont="1" applyAlignment="1">
      <alignment/>
    </xf>
    <xf numFmtId="0" fontId="0" fillId="0" borderId="10" xfId="0" applyBorder="1" applyAlignment="1">
      <alignment/>
    </xf>
    <xf numFmtId="0" fontId="71" fillId="6" borderId="0" xfId="0" applyFont="1" applyFill="1" applyAlignment="1">
      <alignment/>
    </xf>
    <xf numFmtId="0" fontId="72" fillId="6" borderId="0" xfId="0" applyFont="1" applyFill="1" applyAlignment="1">
      <alignment wrapText="1"/>
    </xf>
    <xf numFmtId="0" fontId="0" fillId="0" borderId="11" xfId="0" applyBorder="1" applyAlignment="1">
      <alignment/>
    </xf>
    <xf numFmtId="0" fontId="73" fillId="0" borderId="0" xfId="0" applyFont="1" applyAlignment="1">
      <alignment horizontal="right"/>
    </xf>
    <xf numFmtId="0" fontId="0" fillId="0" borderId="12" xfId="0" applyBorder="1" applyAlignment="1">
      <alignment/>
    </xf>
    <xf numFmtId="0" fontId="0" fillId="0" borderId="0"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0" xfId="0" applyBorder="1" applyAlignment="1">
      <alignment/>
    </xf>
    <xf numFmtId="0" fontId="0" fillId="0" borderId="18" xfId="0" applyBorder="1" applyAlignment="1">
      <alignment/>
    </xf>
    <xf numFmtId="0" fontId="0" fillId="0" borderId="19" xfId="0" applyBorder="1" applyAlignment="1">
      <alignment/>
    </xf>
    <xf numFmtId="0" fontId="74" fillId="33" borderId="12" xfId="0" applyFont="1" applyFill="1" applyBorder="1" applyAlignment="1">
      <alignment/>
    </xf>
    <xf numFmtId="0" fontId="74" fillId="33" borderId="12" xfId="0" applyFont="1" applyFill="1" applyBorder="1" applyAlignment="1">
      <alignment horizontal="center"/>
    </xf>
    <xf numFmtId="0" fontId="75" fillId="0" borderId="0" xfId="0" applyFont="1"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76" fillId="15" borderId="12" xfId="0" applyFont="1" applyFill="1" applyBorder="1" applyAlignment="1">
      <alignment horizontal="left"/>
    </xf>
    <xf numFmtId="0" fontId="76" fillId="34" borderId="0" xfId="0" applyFont="1" applyFill="1" applyAlignment="1">
      <alignment horizontal="left"/>
    </xf>
    <xf numFmtId="0" fontId="76" fillId="34" borderId="12" xfId="0" applyFont="1" applyFill="1" applyBorder="1" applyAlignment="1">
      <alignment horizontal="left"/>
    </xf>
    <xf numFmtId="0" fontId="76" fillId="19" borderId="12" xfId="0" applyFont="1" applyFill="1" applyBorder="1" applyAlignment="1">
      <alignment horizontal="left"/>
    </xf>
    <xf numFmtId="0" fontId="76" fillId="16" borderId="12" xfId="0" applyFont="1" applyFill="1" applyBorder="1" applyAlignment="1">
      <alignment horizontal="left"/>
    </xf>
    <xf numFmtId="0" fontId="76" fillId="34" borderId="23" xfId="0" applyFont="1" applyFill="1" applyBorder="1" applyAlignment="1">
      <alignment horizontal="left"/>
    </xf>
    <xf numFmtId="0" fontId="76" fillId="34" borderId="11" xfId="0" applyFont="1" applyFill="1" applyBorder="1" applyAlignment="1">
      <alignment horizontal="left"/>
    </xf>
    <xf numFmtId="0" fontId="76" fillId="34" borderId="24" xfId="0" applyFont="1" applyFill="1" applyBorder="1" applyAlignment="1">
      <alignment horizontal="left"/>
    </xf>
    <xf numFmtId="0" fontId="77" fillId="9" borderId="28" xfId="0" applyFont="1" applyFill="1" applyBorder="1" applyAlignment="1">
      <alignment horizontal="left"/>
    </xf>
    <xf numFmtId="0" fontId="76" fillId="9" borderId="29" xfId="0" applyFont="1" applyFill="1" applyBorder="1" applyAlignment="1">
      <alignment horizontal="left"/>
    </xf>
    <xf numFmtId="0" fontId="76" fillId="34" borderId="29" xfId="0" applyFont="1" applyFill="1" applyBorder="1" applyAlignment="1">
      <alignment horizontal="left"/>
    </xf>
    <xf numFmtId="0" fontId="76" fillId="34" borderId="30" xfId="0" applyFont="1" applyFill="1" applyBorder="1" applyAlignment="1">
      <alignment horizontal="left"/>
    </xf>
    <xf numFmtId="0" fontId="76" fillId="9" borderId="30" xfId="0" applyFont="1" applyFill="1" applyBorder="1" applyAlignment="1">
      <alignment horizontal="left"/>
    </xf>
    <xf numFmtId="0" fontId="77" fillId="13" borderId="28" xfId="0" applyFont="1" applyFill="1" applyBorder="1" applyAlignment="1">
      <alignment horizontal="left"/>
    </xf>
    <xf numFmtId="0" fontId="76" fillId="13" borderId="29" xfId="0" applyFont="1" applyFill="1" applyBorder="1" applyAlignment="1">
      <alignment horizontal="left"/>
    </xf>
    <xf numFmtId="0" fontId="76" fillId="13" borderId="30" xfId="0" applyFont="1" applyFill="1" applyBorder="1" applyAlignment="1">
      <alignment horizontal="left"/>
    </xf>
    <xf numFmtId="0" fontId="77" fillId="16" borderId="26" xfId="0" applyFont="1" applyFill="1" applyBorder="1" applyAlignment="1">
      <alignment horizontal="left"/>
    </xf>
    <xf numFmtId="0" fontId="76" fillId="16" borderId="0" xfId="0" applyFont="1" applyFill="1" applyBorder="1" applyAlignment="1">
      <alignment horizontal="left"/>
    </xf>
    <xf numFmtId="0" fontId="76" fillId="16" borderId="31" xfId="0" applyFont="1" applyFill="1" applyBorder="1" applyAlignment="1">
      <alignment horizontal="left" vertical="center"/>
    </xf>
    <xf numFmtId="0" fontId="76" fillId="13" borderId="12" xfId="0" applyFont="1" applyFill="1" applyBorder="1" applyAlignment="1">
      <alignment horizontal="left" vertical="center"/>
    </xf>
    <xf numFmtId="0" fontId="78" fillId="0" borderId="0" xfId="0" applyFont="1" applyAlignment="1">
      <alignment/>
    </xf>
    <xf numFmtId="0" fontId="0" fillId="0" borderId="29" xfId="0" applyBorder="1" applyAlignment="1">
      <alignment/>
    </xf>
    <xf numFmtId="0" fontId="76" fillId="0" borderId="0" xfId="0" applyFont="1" applyAlignment="1">
      <alignment/>
    </xf>
    <xf numFmtId="0" fontId="0" fillId="0" borderId="0" xfId="0" applyAlignment="1">
      <alignment/>
    </xf>
    <xf numFmtId="0" fontId="0" fillId="6" borderId="0" xfId="0" applyFill="1" applyAlignment="1">
      <alignment/>
    </xf>
    <xf numFmtId="0" fontId="76" fillId="6" borderId="0" xfId="0" applyFont="1" applyFill="1" applyAlignment="1">
      <alignment/>
    </xf>
    <xf numFmtId="166" fontId="73" fillId="6" borderId="0" xfId="44" applyNumberFormat="1" applyFont="1" applyFill="1" applyAlignment="1">
      <alignment/>
    </xf>
    <xf numFmtId="0" fontId="0" fillId="6" borderId="11" xfId="0" applyFill="1" applyBorder="1" applyAlignment="1">
      <alignment/>
    </xf>
    <xf numFmtId="166" fontId="73" fillId="6" borderId="11" xfId="44" applyNumberFormat="1" applyFont="1" applyFill="1" applyBorder="1" applyAlignment="1">
      <alignment/>
    </xf>
    <xf numFmtId="165" fontId="12" fillId="0" borderId="0" xfId="0" applyNumberFormat="1" applyFont="1" applyAlignment="1">
      <alignment/>
    </xf>
    <xf numFmtId="0" fontId="13" fillId="0" borderId="0" xfId="0" applyFont="1" applyAlignment="1">
      <alignment/>
    </xf>
    <xf numFmtId="0" fontId="76" fillId="0" borderId="0" xfId="0" applyFont="1" applyAlignment="1">
      <alignment horizontal="center"/>
    </xf>
    <xf numFmtId="0" fontId="76" fillId="0" borderId="11" xfId="0" applyFont="1" applyBorder="1" applyAlignment="1">
      <alignment horizontal="center"/>
    </xf>
    <xf numFmtId="0" fontId="0" fillId="0" borderId="11" xfId="0" applyBorder="1" applyAlignment="1">
      <alignment/>
    </xf>
    <xf numFmtId="165" fontId="12" fillId="0" borderId="11" xfId="0" applyNumberFormat="1" applyFont="1" applyBorder="1" applyAlignment="1">
      <alignment/>
    </xf>
    <xf numFmtId="0" fontId="13" fillId="0" borderId="11" xfId="0" applyFont="1" applyBorder="1" applyAlignment="1">
      <alignment/>
    </xf>
    <xf numFmtId="0" fontId="0" fillId="0" borderId="10" xfId="0" applyBorder="1" applyAlignment="1">
      <alignment/>
    </xf>
    <xf numFmtId="0" fontId="79" fillId="6" borderId="0" xfId="0" applyFont="1" applyFill="1" applyAlignment="1">
      <alignment/>
    </xf>
    <xf numFmtId="0" fontId="80" fillId="6" borderId="0" xfId="0" applyFont="1" applyFill="1" applyAlignment="1">
      <alignment/>
    </xf>
    <xf numFmtId="0" fontId="81" fillId="0" borderId="0" xfId="0" applyFont="1" applyAlignment="1">
      <alignment/>
    </xf>
    <xf numFmtId="0" fontId="0" fillId="32" borderId="11" xfId="0" applyFill="1" applyBorder="1" applyAlignment="1">
      <alignment/>
    </xf>
    <xf numFmtId="166" fontId="82" fillId="32" borderId="12" xfId="44" applyNumberFormat="1" applyFont="1" applyFill="1" applyBorder="1" applyAlignment="1">
      <alignment/>
    </xf>
    <xf numFmtId="0" fontId="83" fillId="0" borderId="12" xfId="0" applyFont="1" applyBorder="1" applyAlignment="1">
      <alignment horizontal="center"/>
    </xf>
    <xf numFmtId="0" fontId="83" fillId="0" borderId="12" xfId="0" applyFont="1" applyBorder="1" applyAlignment="1">
      <alignment/>
    </xf>
    <xf numFmtId="0" fontId="0" fillId="0" borderId="12" xfId="0" applyBorder="1" applyAlignment="1">
      <alignment/>
    </xf>
    <xf numFmtId="0" fontId="84" fillId="0" borderId="11" xfId="0" applyFont="1" applyBorder="1" applyAlignment="1">
      <alignment/>
    </xf>
    <xf numFmtId="0" fontId="85" fillId="0" borderId="0" xfId="52" applyFont="1" applyAlignment="1" applyProtection="1">
      <alignment/>
      <protection/>
    </xf>
    <xf numFmtId="166" fontId="82" fillId="6" borderId="0" xfId="44" applyNumberFormat="1" applyFont="1" applyFill="1" applyAlignment="1">
      <alignment/>
    </xf>
    <xf numFmtId="0" fontId="74" fillId="0" borderId="0" xfId="0" applyFont="1" applyAlignment="1">
      <alignment/>
    </xf>
    <xf numFmtId="0" fontId="73" fillId="32" borderId="0" xfId="0" applyFont="1" applyFill="1" applyAlignment="1">
      <alignment/>
    </xf>
    <xf numFmtId="0" fontId="0" fillId="32" borderId="0" xfId="0" applyFill="1" applyBorder="1" applyAlignment="1">
      <alignment/>
    </xf>
    <xf numFmtId="8" fontId="0" fillId="0" borderId="0" xfId="0" applyNumberFormat="1" applyAlignment="1">
      <alignment/>
    </xf>
    <xf numFmtId="164" fontId="76" fillId="32" borderId="12" xfId="60" applyNumberFormat="1" applyFont="1" applyFill="1" applyBorder="1" applyAlignment="1">
      <alignment/>
    </xf>
    <xf numFmtId="0" fontId="0" fillId="12" borderId="0" xfId="0" applyFill="1" applyAlignment="1">
      <alignment/>
    </xf>
    <xf numFmtId="0" fontId="0" fillId="35" borderId="0" xfId="0" applyFill="1" applyAlignment="1">
      <alignment/>
    </xf>
    <xf numFmtId="0" fontId="73" fillId="35" borderId="0" xfId="0" applyFont="1" applyFill="1" applyAlignment="1">
      <alignment/>
    </xf>
    <xf numFmtId="0" fontId="0" fillId="35" borderId="0" xfId="0" applyFill="1" applyAlignment="1">
      <alignment vertical="top" wrapText="1"/>
    </xf>
    <xf numFmtId="0" fontId="74" fillId="35" borderId="0" xfId="0" applyFont="1" applyFill="1" applyAlignment="1">
      <alignment/>
    </xf>
    <xf numFmtId="6" fontId="76" fillId="35" borderId="0" xfId="0" applyNumberFormat="1" applyFont="1" applyFill="1" applyAlignment="1">
      <alignment/>
    </xf>
    <xf numFmtId="166" fontId="74" fillId="35" borderId="0" xfId="44" applyNumberFormat="1" applyFont="1" applyFill="1" applyAlignment="1">
      <alignment/>
    </xf>
    <xf numFmtId="165" fontId="86" fillId="35" borderId="0" xfId="0" applyNumberFormat="1" applyFont="1" applyFill="1" applyBorder="1" applyAlignment="1">
      <alignment/>
    </xf>
    <xf numFmtId="165" fontId="23" fillId="35" borderId="0" xfId="0" applyNumberFormat="1" applyFont="1" applyFill="1" applyBorder="1" applyAlignment="1">
      <alignment/>
    </xf>
    <xf numFmtId="165" fontId="76" fillId="35" borderId="32" xfId="0" applyNumberFormat="1" applyFont="1" applyFill="1" applyBorder="1" applyAlignment="1">
      <alignment/>
    </xf>
    <xf numFmtId="0" fontId="76" fillId="35" borderId="10" xfId="0" applyFont="1" applyFill="1" applyBorder="1" applyAlignment="1">
      <alignment horizontal="center"/>
    </xf>
    <xf numFmtId="0" fontId="0" fillId="35" borderId="10" xfId="0" applyFill="1" applyBorder="1" applyAlignment="1">
      <alignment/>
    </xf>
    <xf numFmtId="165" fontId="12" fillId="35" borderId="10" xfId="0" applyNumberFormat="1" applyFont="1" applyFill="1" applyBorder="1" applyAlignment="1">
      <alignment/>
    </xf>
    <xf numFmtId="0" fontId="13" fillId="35" borderId="10" xfId="0" applyFont="1" applyFill="1" applyBorder="1" applyAlignment="1">
      <alignment/>
    </xf>
    <xf numFmtId="166" fontId="76" fillId="32" borderId="0" xfId="44" applyNumberFormat="1" applyFont="1" applyFill="1" applyAlignment="1">
      <alignment/>
    </xf>
    <xf numFmtId="0" fontId="76" fillId="32" borderId="0" xfId="0" applyFont="1" applyFill="1" applyAlignment="1">
      <alignment/>
    </xf>
    <xf numFmtId="6" fontId="76" fillId="32" borderId="0" xfId="0" applyNumberFormat="1" applyFont="1" applyFill="1" applyAlignment="1">
      <alignment/>
    </xf>
    <xf numFmtId="0" fontId="74" fillId="35" borderId="10" xfId="0" applyFont="1" applyFill="1" applyBorder="1" applyAlignment="1">
      <alignment/>
    </xf>
    <xf numFmtId="0" fontId="74" fillId="35" borderId="10" xfId="0" applyFont="1" applyFill="1" applyBorder="1" applyAlignment="1">
      <alignment wrapText="1"/>
    </xf>
    <xf numFmtId="0" fontId="0" fillId="35" borderId="10" xfId="0" applyFill="1" applyBorder="1" applyAlignment="1">
      <alignment wrapText="1"/>
    </xf>
    <xf numFmtId="0" fontId="76" fillId="35" borderId="10" xfId="0" applyFont="1" applyFill="1" applyBorder="1" applyAlignment="1">
      <alignment/>
    </xf>
    <xf numFmtId="0" fontId="72" fillId="32" borderId="12" xfId="0" applyFont="1" applyFill="1" applyBorder="1" applyAlignment="1">
      <alignment/>
    </xf>
    <xf numFmtId="164" fontId="72" fillId="32" borderId="12" xfId="60" applyNumberFormat="1" applyFont="1" applyFill="1" applyBorder="1" applyAlignment="1">
      <alignment/>
    </xf>
    <xf numFmtId="0" fontId="87" fillId="35" borderId="0" xfId="0" applyFont="1" applyFill="1" applyBorder="1" applyAlignment="1">
      <alignment/>
    </xf>
    <xf numFmtId="0" fontId="74" fillId="35" borderId="0" xfId="0" applyFont="1" applyFill="1" applyBorder="1" applyAlignment="1">
      <alignment wrapText="1"/>
    </xf>
    <xf numFmtId="0" fontId="74" fillId="35" borderId="0" xfId="0" applyFont="1" applyFill="1" applyBorder="1" applyAlignment="1">
      <alignment vertical="top" wrapText="1"/>
    </xf>
    <xf numFmtId="166" fontId="73" fillId="32" borderId="0" xfId="44" applyNumberFormat="1" applyFont="1" applyFill="1" applyAlignment="1">
      <alignment/>
    </xf>
    <xf numFmtId="166" fontId="73" fillId="32" borderId="11" xfId="44" applyNumberFormat="1" applyFont="1" applyFill="1" applyBorder="1" applyAlignment="1">
      <alignment/>
    </xf>
    <xf numFmtId="0" fontId="72" fillId="6" borderId="0" xfId="0" applyFont="1" applyFill="1" applyAlignment="1">
      <alignment/>
    </xf>
    <xf numFmtId="0" fontId="76" fillId="6" borderId="11" xfId="0" applyFont="1" applyFill="1" applyBorder="1" applyAlignment="1">
      <alignment/>
    </xf>
    <xf numFmtId="0" fontId="88" fillId="35" borderId="0" xfId="0" applyFont="1" applyFill="1" applyAlignment="1">
      <alignment/>
    </xf>
    <xf numFmtId="0" fontId="0" fillId="35" borderId="0" xfId="0" applyFill="1" applyBorder="1" applyAlignment="1">
      <alignment/>
    </xf>
    <xf numFmtId="0" fontId="71" fillId="6" borderId="0" xfId="0" applyFont="1" applyFill="1" applyAlignment="1">
      <alignment horizontal="center"/>
    </xf>
    <xf numFmtId="0" fontId="89" fillId="0" borderId="0" xfId="0" applyFont="1" applyAlignment="1">
      <alignment/>
    </xf>
    <xf numFmtId="0" fontId="90" fillId="0" borderId="0" xfId="0" applyFont="1" applyAlignment="1">
      <alignment/>
    </xf>
    <xf numFmtId="0" fontId="76" fillId="34" borderId="0" xfId="0" applyFont="1" applyFill="1" applyBorder="1" applyAlignment="1">
      <alignment horizontal="left"/>
    </xf>
    <xf numFmtId="0" fontId="76" fillId="15" borderId="0" xfId="0" applyFont="1" applyFill="1" applyBorder="1" applyAlignment="1">
      <alignment horizontal="left"/>
    </xf>
    <xf numFmtId="0" fontId="76" fillId="19" borderId="0" xfId="0" applyFont="1" applyFill="1" applyBorder="1" applyAlignment="1">
      <alignment horizontal="left"/>
    </xf>
    <xf numFmtId="0" fontId="75" fillId="0" borderId="17" xfId="0" applyFont="1" applyBorder="1" applyAlignment="1">
      <alignment/>
    </xf>
    <xf numFmtId="0" fontId="91" fillId="0" borderId="0" xfId="0" applyFont="1" applyAlignment="1">
      <alignment/>
    </xf>
    <xf numFmtId="0" fontId="71" fillId="0" borderId="17" xfId="0" applyFont="1" applyBorder="1" applyAlignment="1">
      <alignment horizontal="center"/>
    </xf>
    <xf numFmtId="0" fontId="92" fillId="0" borderId="0" xfId="0" applyFont="1" applyAlignment="1">
      <alignment/>
    </xf>
    <xf numFmtId="0" fontId="73" fillId="32" borderId="11" xfId="0" applyFont="1" applyFill="1" applyBorder="1" applyAlignment="1">
      <alignment/>
    </xf>
    <xf numFmtId="0" fontId="73" fillId="32" borderId="11" xfId="0" applyFont="1" applyFill="1" applyBorder="1" applyAlignment="1">
      <alignment horizontal="right"/>
    </xf>
    <xf numFmtId="0" fontId="76" fillId="32" borderId="11" xfId="0" applyFont="1" applyFill="1" applyBorder="1" applyAlignment="1">
      <alignment/>
    </xf>
    <xf numFmtId="0" fontId="71" fillId="6" borderId="0" xfId="0" applyFont="1" applyFill="1" applyAlignment="1">
      <alignment horizontal="center" wrapText="1"/>
    </xf>
    <xf numFmtId="0" fontId="74" fillId="32" borderId="11" xfId="0" applyFont="1" applyFill="1" applyBorder="1" applyAlignment="1">
      <alignment/>
    </xf>
    <xf numFmtId="0" fontId="73" fillId="32" borderId="11" xfId="0" applyFont="1" applyFill="1" applyBorder="1" applyAlignment="1">
      <alignment horizontal="left"/>
    </xf>
    <xf numFmtId="0" fontId="93" fillId="0" borderId="0" xfId="0" applyFont="1" applyAlignment="1">
      <alignment/>
    </xf>
    <xf numFmtId="166" fontId="0" fillId="0" borderId="12" xfId="44" applyNumberFormat="1" applyFont="1" applyBorder="1" applyAlignment="1">
      <alignment/>
    </xf>
    <xf numFmtId="1" fontId="23" fillId="0" borderId="0" xfId="56" applyNumberFormat="1" applyFont="1" applyAlignment="1" applyProtection="1" quotePrefix="1">
      <alignment horizontal="center"/>
      <protection locked="0"/>
    </xf>
    <xf numFmtId="1" fontId="33" fillId="0" borderId="0" xfId="56" applyNumberFormat="1" applyFont="1" applyAlignment="1" applyProtection="1" quotePrefix="1">
      <alignment horizontal="center"/>
      <protection locked="0"/>
    </xf>
    <xf numFmtId="0" fontId="33" fillId="0" borderId="0" xfId="56" applyFont="1" applyAlignment="1">
      <alignment/>
      <protection/>
    </xf>
    <xf numFmtId="0" fontId="33" fillId="36" borderId="13" xfId="56" applyFont="1" applyFill="1" applyBorder="1" applyAlignment="1">
      <alignment/>
      <protection/>
    </xf>
    <xf numFmtId="1" fontId="23" fillId="36" borderId="18" xfId="56" applyNumberFormat="1" applyFont="1" applyFill="1" applyBorder="1" applyAlignment="1" applyProtection="1">
      <alignment/>
      <protection locked="0"/>
    </xf>
    <xf numFmtId="1" fontId="33" fillId="36" borderId="10" xfId="56" applyNumberFormat="1" applyFont="1" applyFill="1" applyBorder="1" applyAlignment="1">
      <alignment/>
      <protection/>
    </xf>
    <xf numFmtId="0" fontId="33" fillId="36" borderId="18" xfId="56" applyFont="1" applyFill="1" applyBorder="1" applyAlignment="1" applyProtection="1">
      <alignment horizontal="left"/>
      <protection locked="0"/>
    </xf>
    <xf numFmtId="0" fontId="33" fillId="33" borderId="33" xfId="56" applyFont="1" applyFill="1" applyBorder="1" applyAlignment="1">
      <alignment horizontal="center"/>
      <protection/>
    </xf>
    <xf numFmtId="1" fontId="23" fillId="33" borderId="34" xfId="56" applyNumberFormat="1" applyFont="1" applyFill="1" applyBorder="1" applyAlignment="1">
      <alignment horizontal="center"/>
      <protection/>
    </xf>
    <xf numFmtId="1" fontId="23" fillId="33" borderId="0" xfId="56" applyNumberFormat="1" applyFont="1" applyFill="1" applyBorder="1" applyAlignment="1" applyProtection="1">
      <alignment horizontal="center"/>
      <protection locked="0"/>
    </xf>
    <xf numFmtId="0" fontId="34" fillId="33" borderId="16" xfId="56" applyFont="1" applyFill="1" applyBorder="1" applyProtection="1">
      <alignment/>
      <protection locked="0"/>
    </xf>
    <xf numFmtId="0" fontId="33" fillId="33" borderId="35" xfId="56" applyFont="1" applyFill="1" applyBorder="1" applyAlignment="1" applyProtection="1">
      <alignment horizontal="center"/>
      <protection locked="0"/>
    </xf>
    <xf numFmtId="167" fontId="33" fillId="33" borderId="28" xfId="56" applyNumberFormat="1" applyFont="1" applyFill="1" applyBorder="1" applyAlignment="1" applyProtection="1">
      <alignment horizontal="center"/>
      <protection locked="0"/>
    </xf>
    <xf numFmtId="0" fontId="33" fillId="33" borderId="36" xfId="56" applyFont="1" applyFill="1" applyBorder="1" applyProtection="1">
      <alignment/>
      <protection locked="0"/>
    </xf>
    <xf numFmtId="0" fontId="33" fillId="33" borderId="12" xfId="56" applyFont="1" applyFill="1" applyBorder="1" applyAlignment="1" applyProtection="1">
      <alignment horizontal="center"/>
      <protection locked="0"/>
    </xf>
    <xf numFmtId="1" fontId="23" fillId="33" borderId="34" xfId="56" applyNumberFormat="1" applyFont="1" applyFill="1" applyBorder="1" applyAlignment="1" applyProtection="1">
      <alignment horizontal="center"/>
      <protection locked="0"/>
    </xf>
    <xf numFmtId="1" fontId="23" fillId="33" borderId="28" xfId="56" applyNumberFormat="1" applyFont="1" applyFill="1" applyBorder="1" applyAlignment="1" applyProtection="1">
      <alignment horizontal="center"/>
      <protection locked="0"/>
    </xf>
    <xf numFmtId="0" fontId="34" fillId="33" borderId="36" xfId="56" applyFont="1" applyFill="1" applyBorder="1" applyProtection="1">
      <alignment/>
      <protection locked="0"/>
    </xf>
    <xf numFmtId="0" fontId="23" fillId="33" borderId="36" xfId="56" applyFont="1" applyFill="1" applyBorder="1" applyProtection="1">
      <alignment/>
      <protection locked="0"/>
    </xf>
    <xf numFmtId="1" fontId="33" fillId="33" borderId="0" xfId="56" applyNumberFormat="1" applyFont="1" applyFill="1" applyBorder="1" applyAlignment="1" applyProtection="1">
      <alignment horizontal="center"/>
      <protection locked="0"/>
    </xf>
    <xf numFmtId="0" fontId="33" fillId="33" borderId="0" xfId="56" applyFont="1" applyFill="1" applyBorder="1" applyProtection="1">
      <alignment/>
      <protection locked="0"/>
    </xf>
    <xf numFmtId="0" fontId="33" fillId="33" borderId="25" xfId="56" applyFont="1" applyFill="1" applyBorder="1" applyAlignment="1">
      <alignment horizontal="center"/>
      <protection/>
    </xf>
    <xf numFmtId="1" fontId="23" fillId="33" borderId="28" xfId="56" applyNumberFormat="1" applyFont="1" applyFill="1" applyBorder="1" applyAlignment="1">
      <alignment horizontal="center"/>
      <protection/>
    </xf>
    <xf numFmtId="1" fontId="23" fillId="33" borderId="37" xfId="56" applyNumberFormat="1" applyFont="1" applyFill="1" applyBorder="1" applyAlignment="1" applyProtection="1">
      <alignment horizontal="center"/>
      <protection locked="0"/>
    </xf>
    <xf numFmtId="167" fontId="33" fillId="33" borderId="10" xfId="56" applyNumberFormat="1" applyFont="1" applyFill="1" applyBorder="1" applyAlignment="1" applyProtection="1">
      <alignment horizontal="center"/>
      <protection locked="0"/>
    </xf>
    <xf numFmtId="0" fontId="33" fillId="33" borderId="18" xfId="56" applyFont="1" applyFill="1" applyBorder="1" applyProtection="1">
      <alignment/>
      <protection locked="0"/>
    </xf>
    <xf numFmtId="0" fontId="33" fillId="33" borderId="38" xfId="56" applyFont="1" applyFill="1" applyBorder="1" applyAlignment="1" applyProtection="1">
      <alignment horizontal="center"/>
      <protection locked="0"/>
    </xf>
    <xf numFmtId="167" fontId="33" fillId="0" borderId="14" xfId="56" applyNumberFormat="1" applyFont="1" applyFill="1" applyBorder="1" applyAlignment="1" applyProtection="1">
      <alignment horizontal="center"/>
      <protection locked="0"/>
    </xf>
    <xf numFmtId="0" fontId="33" fillId="0" borderId="14" xfId="56" applyFont="1" applyFill="1" applyBorder="1" applyProtection="1">
      <alignment/>
      <protection locked="0"/>
    </xf>
    <xf numFmtId="0" fontId="33" fillId="0" borderId="39" xfId="56" applyFont="1" applyFill="1" applyBorder="1" applyAlignment="1" applyProtection="1">
      <alignment horizontal="center"/>
      <protection locked="0"/>
    </xf>
    <xf numFmtId="1" fontId="33" fillId="33" borderId="40" xfId="56" applyNumberFormat="1" applyFont="1" applyFill="1" applyBorder="1" applyAlignment="1">
      <alignment horizontal="center"/>
      <protection/>
    </xf>
    <xf numFmtId="0" fontId="34" fillId="33" borderId="41" xfId="56" applyFont="1" applyFill="1" applyBorder="1" applyProtection="1">
      <alignment/>
      <protection locked="0"/>
    </xf>
    <xf numFmtId="0" fontId="33" fillId="33" borderId="35" xfId="56" applyFont="1" applyFill="1" applyBorder="1" applyAlignment="1">
      <alignment horizontal="center"/>
      <protection/>
    </xf>
    <xf numFmtId="1" fontId="34" fillId="33" borderId="34" xfId="56" applyNumberFormat="1" applyFont="1" applyFill="1" applyBorder="1" applyAlignment="1" applyProtection="1">
      <alignment horizontal="center"/>
      <protection locked="0"/>
    </xf>
    <xf numFmtId="0" fontId="34" fillId="33" borderId="36" xfId="56" applyFont="1" applyFill="1" applyBorder="1">
      <alignment/>
      <protection/>
    </xf>
    <xf numFmtId="0" fontId="33" fillId="33" borderId="12" xfId="56" applyFont="1" applyFill="1" applyBorder="1" applyAlignment="1">
      <alignment horizontal="center"/>
      <protection/>
    </xf>
    <xf numFmtId="1" fontId="23" fillId="33" borderId="23" xfId="56" applyNumberFormat="1" applyFont="1" applyFill="1" applyBorder="1" applyAlignment="1" applyProtection="1">
      <alignment horizontal="center"/>
      <protection locked="0"/>
    </xf>
    <xf numFmtId="1" fontId="23" fillId="33" borderId="42" xfId="56" applyNumberFormat="1" applyFont="1" applyFill="1" applyBorder="1" applyAlignment="1" applyProtection="1">
      <alignment horizontal="center"/>
      <protection locked="0"/>
    </xf>
    <xf numFmtId="1" fontId="23" fillId="33" borderId="43" xfId="56" applyNumberFormat="1" applyFont="1" applyFill="1" applyBorder="1" applyAlignment="1" applyProtection="1">
      <alignment horizontal="center"/>
      <protection locked="0"/>
    </xf>
    <xf numFmtId="1" fontId="23" fillId="33" borderId="44" xfId="56" applyNumberFormat="1" applyFont="1" applyFill="1" applyBorder="1" applyAlignment="1" applyProtection="1">
      <alignment horizontal="center"/>
      <protection locked="0"/>
    </xf>
    <xf numFmtId="1" fontId="33" fillId="33" borderId="45" xfId="56" applyNumberFormat="1" applyFont="1" applyFill="1" applyBorder="1" applyAlignment="1" applyProtection="1">
      <alignment horizontal="center"/>
      <protection locked="0"/>
    </xf>
    <xf numFmtId="0" fontId="33" fillId="33" borderId="46" xfId="56" applyFont="1" applyFill="1" applyBorder="1" applyProtection="1">
      <alignment/>
      <protection locked="0"/>
    </xf>
    <xf numFmtId="0" fontId="33" fillId="33" borderId="31" xfId="56" applyFont="1" applyFill="1" applyBorder="1" applyAlignment="1" applyProtection="1">
      <alignment horizontal="center"/>
      <protection locked="0"/>
    </xf>
    <xf numFmtId="0" fontId="74" fillId="0" borderId="0" xfId="57" applyFont="1">
      <alignment/>
      <protection/>
    </xf>
    <xf numFmtId="0" fontId="33" fillId="33" borderId="38" xfId="56" applyFont="1" applyFill="1" applyBorder="1" applyAlignment="1">
      <alignment horizontal="center"/>
      <protection/>
    </xf>
    <xf numFmtId="1" fontId="23" fillId="33" borderId="47" xfId="56" applyNumberFormat="1" applyFont="1" applyFill="1" applyBorder="1" applyAlignment="1">
      <alignment horizontal="center"/>
      <protection/>
    </xf>
    <xf numFmtId="0" fontId="33" fillId="33" borderId="48" xfId="56" applyFont="1" applyFill="1" applyBorder="1">
      <alignment/>
      <protection/>
    </xf>
    <xf numFmtId="0" fontId="23" fillId="33" borderId="49" xfId="56" applyFont="1" applyFill="1" applyBorder="1" applyProtection="1">
      <alignment/>
      <protection locked="0"/>
    </xf>
    <xf numFmtId="1" fontId="23" fillId="33" borderId="44" xfId="56" applyNumberFormat="1" applyFont="1" applyFill="1" applyBorder="1" applyAlignment="1">
      <alignment horizontal="center"/>
      <protection/>
    </xf>
    <xf numFmtId="0" fontId="33" fillId="33" borderId="40" xfId="56" applyFont="1" applyFill="1" applyBorder="1">
      <alignment/>
      <protection/>
    </xf>
    <xf numFmtId="0" fontId="23" fillId="33" borderId="11" xfId="56" applyFont="1" applyFill="1" applyBorder="1" applyProtection="1">
      <alignment/>
      <protection locked="0"/>
    </xf>
    <xf numFmtId="164" fontId="36" fillId="0" borderId="50" xfId="61" applyNumberFormat="1" applyFont="1" applyFill="1" applyBorder="1" applyAlignment="1" applyProtection="1">
      <alignment horizontal="left"/>
      <protection locked="0"/>
    </xf>
    <xf numFmtId="0" fontId="23" fillId="33" borderId="0" xfId="56" applyFont="1" applyFill="1" applyBorder="1" applyProtection="1">
      <alignment/>
      <protection locked="0"/>
    </xf>
    <xf numFmtId="0" fontId="94" fillId="0" borderId="0" xfId="0" applyFont="1" applyAlignment="1">
      <alignment/>
    </xf>
    <xf numFmtId="0" fontId="0" fillId="33" borderId="12" xfId="0" applyFill="1" applyBorder="1" applyAlignment="1">
      <alignment horizontal="right" textRotation="90"/>
    </xf>
    <xf numFmtId="0" fontId="0" fillId="33" borderId="28" xfId="0" applyFill="1" applyBorder="1" applyAlignment="1">
      <alignment horizontal="center"/>
    </xf>
    <xf numFmtId="0" fontId="0" fillId="33" borderId="29" xfId="0" applyFill="1" applyBorder="1" applyAlignment="1">
      <alignment horizontal="center"/>
    </xf>
    <xf numFmtId="0" fontId="0" fillId="33" borderId="30" xfId="0" applyFill="1" applyBorder="1" applyAlignment="1">
      <alignment horizontal="center"/>
    </xf>
    <xf numFmtId="0" fontId="76" fillId="9" borderId="35" xfId="0" applyFont="1" applyFill="1" applyBorder="1" applyAlignment="1">
      <alignment horizontal="left" vertical="center" wrapText="1"/>
    </xf>
    <xf numFmtId="0" fontId="76" fillId="9" borderId="31" xfId="0" applyFont="1" applyFill="1" applyBorder="1" applyAlignment="1">
      <alignment horizontal="left" vertical="center" wrapText="1"/>
    </xf>
    <xf numFmtId="0" fontId="0" fillId="0" borderId="28" xfId="0" applyBorder="1" applyAlignment="1">
      <alignment horizontal="center"/>
    </xf>
    <xf numFmtId="0" fontId="0" fillId="0" borderId="30" xfId="0" applyBorder="1" applyAlignment="1">
      <alignment horizontal="center"/>
    </xf>
    <xf numFmtId="0" fontId="73" fillId="12" borderId="0" xfId="0" applyFont="1" applyFill="1" applyAlignment="1">
      <alignment horizontal="right"/>
    </xf>
    <xf numFmtId="0" fontId="0" fillId="35" borderId="11" xfId="0" applyFill="1" applyBorder="1" applyAlignment="1">
      <alignment horizontal="center"/>
    </xf>
    <xf numFmtId="0" fontId="76" fillId="35" borderId="0" xfId="0" applyFont="1" applyFill="1" applyAlignment="1">
      <alignment horizontal="center"/>
    </xf>
    <xf numFmtId="0" fontId="73" fillId="35" borderId="0" xfId="0" applyFont="1" applyFill="1" applyAlignment="1">
      <alignment horizontal="center"/>
    </xf>
    <xf numFmtId="0" fontId="73" fillId="35" borderId="0" xfId="0" applyFont="1" applyFill="1" applyAlignment="1">
      <alignment horizontal="right"/>
    </xf>
    <xf numFmtId="1" fontId="33" fillId="36" borderId="13" xfId="56" applyNumberFormat="1" applyFont="1" applyFill="1" applyBorder="1" applyAlignment="1">
      <alignment/>
      <protection/>
    </xf>
    <xf numFmtId="1" fontId="33" fillId="36" borderId="14" xfId="56" applyNumberFormat="1" applyFont="1" applyFill="1" applyBorder="1" applyAlignment="1">
      <alignment/>
      <protection/>
    </xf>
    <xf numFmtId="0" fontId="76" fillId="0" borderId="0" xfId="0" applyFont="1" applyAlignment="1">
      <alignment horizontal="righ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te" xfId="58"/>
    <cellStyle name="Output" xfId="59"/>
    <cellStyle name="Percent" xfId="60"/>
    <cellStyle name="Percent 2"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9</xdr:row>
      <xdr:rowOff>238125</xdr:rowOff>
    </xdr:from>
    <xdr:to>
      <xdr:col>1</xdr:col>
      <xdr:colOff>333375</xdr:colOff>
      <xdr:row>11</xdr:row>
      <xdr:rowOff>152400</xdr:rowOff>
    </xdr:to>
    <xdr:sp>
      <xdr:nvSpPr>
        <xdr:cNvPr id="1" name="Rectangular Callout 1"/>
        <xdr:cNvSpPr>
          <a:spLocks/>
        </xdr:cNvSpPr>
      </xdr:nvSpPr>
      <xdr:spPr>
        <a:xfrm>
          <a:off x="47625" y="2257425"/>
          <a:ext cx="695325" cy="619125"/>
        </a:xfrm>
        <a:prstGeom prst="wedgeRectCallout">
          <a:avLst>
            <a:gd name="adj1" fmla="val -27828"/>
            <a:gd name="adj2" fmla="val -107060"/>
          </a:avLst>
        </a:prstGeom>
        <a:solidFill>
          <a:srgbClr val="DCE6F2"/>
        </a:solidFill>
        <a:ln w="25400" cmpd="sng">
          <a:solidFill>
            <a:srgbClr val="385D8A"/>
          </a:solidFill>
          <a:headEnd type="none"/>
          <a:tailEnd type="none"/>
        </a:ln>
      </xdr:spPr>
      <xdr:txBody>
        <a:bodyPr vertOverflow="clip" wrap="square" anchor="ctr"/>
        <a:p>
          <a:pPr algn="ctr">
            <a:defRPr/>
          </a:pPr>
          <a:r>
            <a:rPr lang="en-US" cap="none" sz="900" b="0" i="0" u="none" baseline="0">
              <a:solidFill>
                <a:srgbClr val="000000"/>
              </a:solidFill>
              <a:latin typeface="Calibri"/>
              <a:ea typeface="Calibri"/>
              <a:cs typeface="Calibri"/>
            </a:rPr>
            <a:t>Refer to "Assset inventory"</a:t>
          </a:r>
        </a:p>
      </xdr:txBody>
    </xdr:sp>
    <xdr:clientData/>
  </xdr:twoCellAnchor>
  <xdr:twoCellAnchor>
    <xdr:from>
      <xdr:col>1</xdr:col>
      <xdr:colOff>457200</xdr:colOff>
      <xdr:row>9</xdr:row>
      <xdr:rowOff>238125</xdr:rowOff>
    </xdr:from>
    <xdr:to>
      <xdr:col>1</xdr:col>
      <xdr:colOff>1171575</xdr:colOff>
      <xdr:row>11</xdr:row>
      <xdr:rowOff>152400</xdr:rowOff>
    </xdr:to>
    <xdr:sp>
      <xdr:nvSpPr>
        <xdr:cNvPr id="2" name="Rectangular Callout 2"/>
        <xdr:cNvSpPr>
          <a:spLocks/>
        </xdr:cNvSpPr>
      </xdr:nvSpPr>
      <xdr:spPr>
        <a:xfrm>
          <a:off x="866775" y="2257425"/>
          <a:ext cx="714375" cy="619125"/>
        </a:xfrm>
        <a:prstGeom prst="wedgeRectCallout">
          <a:avLst>
            <a:gd name="adj1" fmla="val -32004"/>
            <a:gd name="adj2" fmla="val -102532"/>
          </a:avLst>
        </a:prstGeom>
        <a:solidFill>
          <a:srgbClr val="DCE6F2"/>
        </a:solidFill>
        <a:ln w="25400" cmpd="sng">
          <a:solidFill>
            <a:srgbClr val="385D8A"/>
          </a:solidFill>
          <a:headEnd type="none"/>
          <a:tailEnd type="none"/>
        </a:ln>
      </xdr:spPr>
      <xdr:txBody>
        <a:bodyPr vertOverflow="clip" wrap="square" anchor="ctr"/>
        <a:p>
          <a:pPr algn="l">
            <a:defRPr/>
          </a:pPr>
          <a:r>
            <a:rPr lang="en-US" cap="none" sz="900" b="0" i="0" u="none" baseline="0">
              <a:solidFill>
                <a:srgbClr val="000000"/>
              </a:solidFill>
              <a:latin typeface="Calibri"/>
              <a:ea typeface="Calibri"/>
              <a:cs typeface="Calibri"/>
            </a:rPr>
            <a:t>Refer to "Assset inventory"</a:t>
          </a:r>
        </a:p>
      </xdr:txBody>
    </xdr:sp>
    <xdr:clientData/>
  </xdr:twoCellAnchor>
  <xdr:twoCellAnchor>
    <xdr:from>
      <xdr:col>1</xdr:col>
      <xdr:colOff>1295400</xdr:colOff>
      <xdr:row>9</xdr:row>
      <xdr:rowOff>228600</xdr:rowOff>
    </xdr:from>
    <xdr:to>
      <xdr:col>2</xdr:col>
      <xdr:colOff>19050</xdr:colOff>
      <xdr:row>11</xdr:row>
      <xdr:rowOff>228600</xdr:rowOff>
    </xdr:to>
    <xdr:sp>
      <xdr:nvSpPr>
        <xdr:cNvPr id="3" name="Rectangular Callout 3"/>
        <xdr:cNvSpPr>
          <a:spLocks/>
        </xdr:cNvSpPr>
      </xdr:nvSpPr>
      <xdr:spPr>
        <a:xfrm>
          <a:off x="1704975" y="2247900"/>
          <a:ext cx="666750" cy="704850"/>
        </a:xfrm>
        <a:prstGeom prst="wedgeRectCallout">
          <a:avLst>
            <a:gd name="adj1" fmla="val 69074"/>
            <a:gd name="adj2" fmla="val -125893"/>
          </a:avLst>
        </a:prstGeom>
        <a:solidFill>
          <a:srgbClr val="DCE6F2"/>
        </a:solidFill>
        <a:ln w="25400" cmpd="sng">
          <a:solidFill>
            <a:srgbClr val="385D8A"/>
          </a:solidFill>
          <a:headEnd type="none"/>
          <a:tailEnd type="none"/>
        </a:ln>
      </xdr:spPr>
      <xdr:txBody>
        <a:bodyPr vertOverflow="clip" wrap="square" anchor="ctr"/>
        <a:p>
          <a:pPr algn="ctr">
            <a:defRPr/>
          </a:pPr>
          <a:r>
            <a:rPr lang="en-US" cap="none" sz="900" b="0" i="0" u="none" baseline="0">
              <a:solidFill>
                <a:srgbClr val="000000"/>
              </a:solidFill>
              <a:latin typeface="Calibri"/>
              <a:ea typeface="Calibri"/>
              <a:cs typeface="Calibri"/>
            </a:rPr>
            <a:t>See "Useful Life" table</a:t>
          </a:r>
        </a:p>
      </xdr:txBody>
    </xdr:sp>
    <xdr:clientData/>
  </xdr:twoCellAnchor>
  <xdr:twoCellAnchor>
    <xdr:from>
      <xdr:col>2</xdr:col>
      <xdr:colOff>114300</xdr:colOff>
      <xdr:row>9</xdr:row>
      <xdr:rowOff>257175</xdr:rowOff>
    </xdr:from>
    <xdr:to>
      <xdr:col>3</xdr:col>
      <xdr:colOff>371475</xdr:colOff>
      <xdr:row>13</xdr:row>
      <xdr:rowOff>133350</xdr:rowOff>
    </xdr:to>
    <xdr:sp>
      <xdr:nvSpPr>
        <xdr:cNvPr id="4" name="Rectangular Callout 4"/>
        <xdr:cNvSpPr>
          <a:spLocks/>
        </xdr:cNvSpPr>
      </xdr:nvSpPr>
      <xdr:spPr>
        <a:xfrm>
          <a:off x="2466975" y="2276475"/>
          <a:ext cx="742950" cy="1285875"/>
        </a:xfrm>
        <a:prstGeom prst="wedgeRectCallout">
          <a:avLst>
            <a:gd name="adj1" fmla="val 37875"/>
            <a:gd name="adj2" fmla="val -97148"/>
          </a:avLst>
        </a:prstGeom>
        <a:solidFill>
          <a:srgbClr val="DCE6F2"/>
        </a:solidFill>
        <a:ln w="25400" cmpd="sng">
          <a:solidFill>
            <a:srgbClr val="385D8A"/>
          </a:solidFill>
          <a:headEnd type="none"/>
          <a:tailEnd type="none"/>
        </a:ln>
      </xdr:spPr>
      <xdr:txBody>
        <a:bodyPr vertOverflow="clip" wrap="square" anchor="ctr"/>
        <a:p>
          <a:pPr algn="ctr">
            <a:defRPr/>
          </a:pPr>
          <a:r>
            <a:rPr lang="en-US" cap="none" sz="900" b="0" i="0" u="none" baseline="0">
              <a:solidFill>
                <a:srgbClr val="000000"/>
              </a:solidFill>
              <a:latin typeface="Calibri"/>
              <a:ea typeface="Calibri"/>
              <a:cs typeface="Calibri"/>
            </a:rPr>
            <a:t>Make your assessment of the probability of failure</a:t>
          </a:r>
          <a:r>
            <a:rPr lang="en-US" cap="none" sz="900" b="0" i="0" u="none" baseline="0">
              <a:solidFill>
                <a:srgbClr val="000000"/>
              </a:solidFill>
              <a:latin typeface="Calibri"/>
              <a:ea typeface="Calibri"/>
              <a:cs typeface="Calibri"/>
            </a:rPr>
            <a:t> (See notes below)</a:t>
          </a:r>
        </a:p>
      </xdr:txBody>
    </xdr:sp>
    <xdr:clientData/>
  </xdr:twoCellAnchor>
  <xdr:twoCellAnchor>
    <xdr:from>
      <xdr:col>3</xdr:col>
      <xdr:colOff>466725</xdr:colOff>
      <xdr:row>9</xdr:row>
      <xdr:rowOff>276225</xdr:rowOff>
    </xdr:from>
    <xdr:to>
      <xdr:col>4</xdr:col>
      <xdr:colOff>428625</xdr:colOff>
      <xdr:row>14</xdr:row>
      <xdr:rowOff>247650</xdr:rowOff>
    </xdr:to>
    <xdr:sp>
      <xdr:nvSpPr>
        <xdr:cNvPr id="5" name="Rectangular Callout 5"/>
        <xdr:cNvSpPr>
          <a:spLocks/>
        </xdr:cNvSpPr>
      </xdr:nvSpPr>
      <xdr:spPr>
        <a:xfrm>
          <a:off x="3305175" y="2295525"/>
          <a:ext cx="657225" cy="1733550"/>
        </a:xfrm>
        <a:prstGeom prst="wedgeRectCallout">
          <a:avLst>
            <a:gd name="adj1" fmla="val 5773"/>
            <a:gd name="adj2" fmla="val -83472"/>
          </a:avLst>
        </a:prstGeom>
        <a:solidFill>
          <a:srgbClr val="DCE6F2"/>
        </a:solidFill>
        <a:ln w="25400" cmpd="sng">
          <a:solidFill>
            <a:srgbClr val="385D8A"/>
          </a:solidFill>
          <a:headEnd type="none"/>
          <a:tailEnd type="none"/>
        </a:ln>
      </xdr:spPr>
      <xdr:txBody>
        <a:bodyPr vertOverflow="clip" wrap="square" anchor="ctr"/>
        <a:p>
          <a:pPr algn="ctr">
            <a:defRPr/>
          </a:pPr>
          <a:r>
            <a:rPr lang="en-US" cap="none" sz="900" b="0" i="0" u="none" baseline="0">
              <a:solidFill>
                <a:srgbClr val="000000"/>
              </a:solidFill>
              <a:latin typeface="Calibri"/>
              <a:ea typeface="Calibri"/>
              <a:cs typeface="Calibri"/>
            </a:rPr>
            <a:t>Do you have a spare readily available?</a:t>
          </a:r>
          <a:r>
            <a:rPr lang="en-US" cap="none" sz="900" b="0" i="0" u="none" baseline="0">
              <a:solidFill>
                <a:srgbClr val="000000"/>
              </a:solidFill>
              <a:latin typeface="Calibri"/>
              <a:ea typeface="Calibri"/>
              <a:cs typeface="Calibri"/>
            </a:rPr>
            <a:t> Do you have a stand-bye? (E.g: A standby pump) </a:t>
          </a:r>
        </a:p>
      </xdr:txBody>
    </xdr:sp>
    <xdr:clientData/>
  </xdr:twoCellAnchor>
  <xdr:twoCellAnchor>
    <xdr:from>
      <xdr:col>4</xdr:col>
      <xdr:colOff>533400</xdr:colOff>
      <xdr:row>9</xdr:row>
      <xdr:rowOff>304800</xdr:rowOff>
    </xdr:from>
    <xdr:to>
      <xdr:col>5</xdr:col>
      <xdr:colOff>657225</xdr:colOff>
      <xdr:row>11</xdr:row>
      <xdr:rowOff>304800</xdr:rowOff>
    </xdr:to>
    <xdr:sp>
      <xdr:nvSpPr>
        <xdr:cNvPr id="6" name="Rectangular Callout 6"/>
        <xdr:cNvSpPr>
          <a:spLocks/>
        </xdr:cNvSpPr>
      </xdr:nvSpPr>
      <xdr:spPr>
        <a:xfrm>
          <a:off x="4067175" y="2324100"/>
          <a:ext cx="666750" cy="704850"/>
        </a:xfrm>
        <a:prstGeom prst="wedgeRectCallout">
          <a:avLst>
            <a:gd name="adj1" fmla="val 6689"/>
            <a:gd name="adj2" fmla="val -137500"/>
          </a:avLst>
        </a:prstGeom>
        <a:solidFill>
          <a:srgbClr val="DCE6F2"/>
        </a:solidFill>
        <a:ln w="25400" cmpd="sng">
          <a:solidFill>
            <a:srgbClr val="385D8A"/>
          </a:solidFill>
          <a:headEnd type="none"/>
          <a:tailEnd type="none"/>
        </a:ln>
      </xdr:spPr>
      <xdr:txBody>
        <a:bodyPr vertOverflow="clip" wrap="square" anchor="ctr"/>
        <a:p>
          <a:pPr algn="ctr">
            <a:defRPr/>
          </a:pPr>
          <a:r>
            <a:rPr lang="en-US" cap="none" sz="900" b="0" i="0" u="none" baseline="0">
              <a:solidFill>
                <a:srgbClr val="000000"/>
              </a:solidFill>
              <a:latin typeface="Calibri"/>
              <a:ea typeface="Calibri"/>
              <a:cs typeface="Calibri"/>
            </a:rPr>
            <a:t>See "Risk Matrix"</a:t>
          </a:r>
        </a:p>
      </xdr:txBody>
    </xdr:sp>
    <xdr:clientData/>
  </xdr:twoCellAnchor>
  <xdr:twoCellAnchor>
    <xdr:from>
      <xdr:col>7</xdr:col>
      <xdr:colOff>304800</xdr:colOff>
      <xdr:row>9</xdr:row>
      <xdr:rowOff>285750</xdr:rowOff>
    </xdr:from>
    <xdr:to>
      <xdr:col>7</xdr:col>
      <xdr:colOff>1143000</xdr:colOff>
      <xdr:row>12</xdr:row>
      <xdr:rowOff>171450</xdr:rowOff>
    </xdr:to>
    <xdr:sp>
      <xdr:nvSpPr>
        <xdr:cNvPr id="7" name="Rectangular Callout 7"/>
        <xdr:cNvSpPr>
          <a:spLocks/>
        </xdr:cNvSpPr>
      </xdr:nvSpPr>
      <xdr:spPr>
        <a:xfrm>
          <a:off x="5781675" y="2305050"/>
          <a:ext cx="838200" cy="942975"/>
        </a:xfrm>
        <a:prstGeom prst="wedgeRectCallout">
          <a:avLst>
            <a:gd name="adj1" fmla="val 24120"/>
            <a:gd name="adj2" fmla="val -120902"/>
          </a:avLst>
        </a:prstGeom>
        <a:solidFill>
          <a:srgbClr val="DCE6F2"/>
        </a:solidFill>
        <a:ln w="25400" cmpd="sng">
          <a:solidFill>
            <a:srgbClr val="385D8A"/>
          </a:solidFill>
          <a:headEnd type="none"/>
          <a:tailEnd type="none"/>
        </a:ln>
      </xdr:spPr>
      <xdr:txBody>
        <a:bodyPr vertOverflow="clip" wrap="square" anchor="ctr"/>
        <a:p>
          <a:pPr algn="ctr">
            <a:defRPr/>
          </a:pPr>
          <a:r>
            <a:rPr lang="en-US" cap="none" sz="900" b="0" i="0" u="none" baseline="0">
              <a:solidFill>
                <a:srgbClr val="000000"/>
              </a:solidFill>
              <a:latin typeface="Calibri"/>
              <a:ea typeface="Calibri"/>
              <a:cs typeface="Calibri"/>
            </a:rPr>
            <a:t>Make comments. For example: </a:t>
          </a:r>
          <a:r>
            <a:rPr lang="en-US" cap="none" sz="900" b="0" i="0" u="none" baseline="0">
              <a:solidFill>
                <a:srgbClr val="000000"/>
              </a:solidFill>
              <a:latin typeface="Calibri"/>
              <a:ea typeface="Calibri"/>
              <a:cs typeface="Calibri"/>
            </a:rPr>
            <a:t> so that others can follow your thinking.</a:t>
          </a:r>
        </a:p>
      </xdr:txBody>
    </xdr:sp>
    <xdr:clientData/>
  </xdr:twoCellAnchor>
  <xdr:twoCellAnchor>
    <xdr:from>
      <xdr:col>6</xdr:col>
      <xdr:colOff>0</xdr:colOff>
      <xdr:row>10</xdr:row>
      <xdr:rowOff>0</xdr:rowOff>
    </xdr:from>
    <xdr:to>
      <xdr:col>7</xdr:col>
      <xdr:colOff>0</xdr:colOff>
      <xdr:row>12</xdr:row>
      <xdr:rowOff>0</xdr:rowOff>
    </xdr:to>
    <xdr:sp>
      <xdr:nvSpPr>
        <xdr:cNvPr id="8" name="Rectangular Callout 8"/>
        <xdr:cNvSpPr>
          <a:spLocks/>
        </xdr:cNvSpPr>
      </xdr:nvSpPr>
      <xdr:spPr>
        <a:xfrm>
          <a:off x="4819650" y="2371725"/>
          <a:ext cx="657225" cy="704850"/>
        </a:xfrm>
        <a:prstGeom prst="wedgeRectCallout">
          <a:avLst>
            <a:gd name="adj1" fmla="val 4856"/>
            <a:gd name="adj2" fmla="val -149106"/>
          </a:avLst>
        </a:prstGeom>
        <a:solidFill>
          <a:srgbClr val="DCE6F2"/>
        </a:solidFill>
        <a:ln w="25400" cmpd="sng">
          <a:solidFill>
            <a:srgbClr val="385D8A"/>
          </a:solidFill>
          <a:headEnd type="none"/>
          <a:tailEnd type="none"/>
        </a:ln>
      </xdr:spPr>
      <xdr:txBody>
        <a:bodyPr vertOverflow="clip" wrap="square" anchor="ctr"/>
        <a:p>
          <a:pPr algn="ctr">
            <a:defRPr/>
          </a:pPr>
          <a:r>
            <a:rPr lang="en-US" cap="none" sz="900" b="0" i="0" u="none" baseline="0">
              <a:solidFill>
                <a:srgbClr val="000000"/>
              </a:solidFill>
              <a:latin typeface="Calibri"/>
              <a:ea typeface="Calibri"/>
              <a:cs typeface="Calibri"/>
            </a:rPr>
            <a:t>See "Risk Matrix"</a:t>
          </a:r>
        </a:p>
      </xdr:txBody>
    </xdr:sp>
    <xdr:clientData/>
  </xdr:twoCellAnchor>
  <xdr:twoCellAnchor>
    <xdr:from>
      <xdr:col>5</xdr:col>
      <xdr:colOff>638175</xdr:colOff>
      <xdr:row>13</xdr:row>
      <xdr:rowOff>114300</xdr:rowOff>
    </xdr:from>
    <xdr:to>
      <xdr:col>7</xdr:col>
      <xdr:colOff>1457325</xdr:colOff>
      <xdr:row>16</xdr:row>
      <xdr:rowOff>295275</xdr:rowOff>
    </xdr:to>
    <xdr:sp>
      <xdr:nvSpPr>
        <xdr:cNvPr id="9" name="TextBox 9"/>
        <xdr:cNvSpPr txBox="1">
          <a:spLocks noChangeArrowheads="1"/>
        </xdr:cNvSpPr>
      </xdr:nvSpPr>
      <xdr:spPr>
        <a:xfrm>
          <a:off x="4714875" y="3543300"/>
          <a:ext cx="2219325" cy="1238250"/>
        </a:xfrm>
        <a:prstGeom prst="rect">
          <a:avLst/>
        </a:prstGeom>
        <a:solidFill>
          <a:srgbClr val="F2F2F2"/>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Note: The impact of failure, of a pump for example, may be mitigated if you have a stand-bye, or spare. Use your judgement as well</a:t>
          </a:r>
          <a:r>
            <a:rPr lang="en-US" cap="none" sz="1100" b="0" i="0" u="none" baseline="0">
              <a:solidFill>
                <a:srgbClr val="000000"/>
              </a:solidFill>
              <a:latin typeface="Calibri"/>
              <a:ea typeface="Calibri"/>
              <a:cs typeface="Calibri"/>
            </a:rPr>
            <a:t> as reference to the "Risk Matrix" when setting priorities.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647700</xdr:colOff>
      <xdr:row>1</xdr:row>
      <xdr:rowOff>28575</xdr:rowOff>
    </xdr:from>
    <xdr:to>
      <xdr:col>6</xdr:col>
      <xdr:colOff>752475</xdr:colOff>
      <xdr:row>3</xdr:row>
      <xdr:rowOff>19050</xdr:rowOff>
    </xdr:to>
    <xdr:sp>
      <xdr:nvSpPr>
        <xdr:cNvPr id="1" name="Rectangular Callout 1"/>
        <xdr:cNvSpPr>
          <a:spLocks/>
        </xdr:cNvSpPr>
      </xdr:nvSpPr>
      <xdr:spPr>
        <a:xfrm>
          <a:off x="2457450" y="257175"/>
          <a:ext cx="1647825" cy="371475"/>
        </a:xfrm>
        <a:prstGeom prst="wedgeRectCallout">
          <a:avLst>
            <a:gd name="adj1" fmla="val -76875"/>
            <a:gd name="adj2" fmla="val 35120"/>
          </a:avLst>
        </a:prstGeom>
        <a:solidFill>
          <a:srgbClr val="DCE6F2"/>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Step 1: Assess impacts</a:t>
          </a:r>
        </a:p>
      </xdr:txBody>
    </xdr:sp>
    <xdr:clientData/>
  </xdr:twoCellAnchor>
  <xdr:twoCellAnchor>
    <xdr:from>
      <xdr:col>4</xdr:col>
      <xdr:colOff>685800</xdr:colOff>
      <xdr:row>14</xdr:row>
      <xdr:rowOff>38100</xdr:rowOff>
    </xdr:from>
    <xdr:to>
      <xdr:col>7</xdr:col>
      <xdr:colOff>285750</xdr:colOff>
      <xdr:row>16</xdr:row>
      <xdr:rowOff>180975</xdr:rowOff>
    </xdr:to>
    <xdr:sp>
      <xdr:nvSpPr>
        <xdr:cNvPr id="2" name="Rectangular Callout 3"/>
        <xdr:cNvSpPr>
          <a:spLocks/>
        </xdr:cNvSpPr>
      </xdr:nvSpPr>
      <xdr:spPr>
        <a:xfrm>
          <a:off x="2495550" y="2409825"/>
          <a:ext cx="1914525" cy="514350"/>
        </a:xfrm>
        <a:prstGeom prst="wedgeRectCallout">
          <a:avLst>
            <a:gd name="adj1" fmla="val -60763"/>
            <a:gd name="adj2" fmla="val 30458"/>
          </a:avLst>
        </a:prstGeom>
        <a:solidFill>
          <a:srgbClr val="DCE6F2"/>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Step 2: Select probability and identify risk</a:t>
          </a:r>
        </a:p>
      </xdr:txBody>
    </xdr:sp>
    <xdr:clientData/>
  </xdr:twoCellAnchor>
  <xdr:twoCellAnchor>
    <xdr:from>
      <xdr:col>12</xdr:col>
      <xdr:colOff>0</xdr:colOff>
      <xdr:row>11</xdr:row>
      <xdr:rowOff>95250</xdr:rowOff>
    </xdr:from>
    <xdr:to>
      <xdr:col>14</xdr:col>
      <xdr:colOff>581025</xdr:colOff>
      <xdr:row>14</xdr:row>
      <xdr:rowOff>114300</xdr:rowOff>
    </xdr:to>
    <xdr:sp>
      <xdr:nvSpPr>
        <xdr:cNvPr id="3" name="Rectangular Callout 4"/>
        <xdr:cNvSpPr>
          <a:spLocks/>
        </xdr:cNvSpPr>
      </xdr:nvSpPr>
      <xdr:spPr>
        <a:xfrm>
          <a:off x="6038850" y="2009775"/>
          <a:ext cx="1581150" cy="476250"/>
        </a:xfrm>
        <a:prstGeom prst="wedgeRectCallout">
          <a:avLst>
            <a:gd name="adj1" fmla="val -11245"/>
            <a:gd name="adj2" fmla="val 89879"/>
          </a:avLst>
        </a:prstGeom>
        <a:solidFill>
          <a:srgbClr val="DCE6F2"/>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Step 3: Using risk rating, establish priority</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9</xdr:row>
      <xdr:rowOff>66675</xdr:rowOff>
    </xdr:from>
    <xdr:to>
      <xdr:col>1</xdr:col>
      <xdr:colOff>438150</xdr:colOff>
      <xdr:row>11</xdr:row>
      <xdr:rowOff>323850</xdr:rowOff>
    </xdr:to>
    <xdr:sp>
      <xdr:nvSpPr>
        <xdr:cNvPr id="1" name="Rectangular Callout 1"/>
        <xdr:cNvSpPr>
          <a:spLocks/>
        </xdr:cNvSpPr>
      </xdr:nvSpPr>
      <xdr:spPr>
        <a:xfrm>
          <a:off x="57150" y="2333625"/>
          <a:ext cx="790575" cy="962025"/>
        </a:xfrm>
        <a:prstGeom prst="wedgeRectCallout">
          <a:avLst>
            <a:gd name="adj1" fmla="val -27828"/>
            <a:gd name="adj2" fmla="val -107060"/>
          </a:avLst>
        </a:prstGeom>
        <a:solidFill>
          <a:srgbClr val="DCE6F2"/>
        </a:solidFill>
        <a:ln w="25400" cmpd="sng">
          <a:solidFill>
            <a:srgbClr val="385D8A"/>
          </a:solidFill>
          <a:headEnd type="none"/>
          <a:tailEnd type="none"/>
        </a:ln>
      </xdr:spPr>
      <xdr:txBody>
        <a:bodyPr vertOverflow="clip" wrap="square" anchor="ctr"/>
        <a:p>
          <a:pPr algn="ctr">
            <a:defRPr/>
          </a:pPr>
          <a:r>
            <a:rPr lang="en-US" cap="none" sz="900" b="0" i="0" u="none" baseline="0">
              <a:solidFill>
                <a:srgbClr val="000000"/>
              </a:solidFill>
              <a:latin typeface="Calibri"/>
              <a:ea typeface="Calibri"/>
              <a:cs typeface="Calibri"/>
            </a:rPr>
            <a:t>Refer to "Prioritization Worksheet" inventory"</a:t>
          </a:r>
        </a:p>
      </xdr:txBody>
    </xdr:sp>
    <xdr:clientData/>
  </xdr:twoCellAnchor>
  <xdr:twoCellAnchor>
    <xdr:from>
      <xdr:col>1</xdr:col>
      <xdr:colOff>571500</xdr:colOff>
      <xdr:row>9</xdr:row>
      <xdr:rowOff>85725</xdr:rowOff>
    </xdr:from>
    <xdr:to>
      <xdr:col>1</xdr:col>
      <xdr:colOff>1362075</xdr:colOff>
      <xdr:row>12</xdr:row>
      <xdr:rowOff>0</xdr:rowOff>
    </xdr:to>
    <xdr:sp>
      <xdr:nvSpPr>
        <xdr:cNvPr id="2" name="Rectangular Callout 2"/>
        <xdr:cNvSpPr>
          <a:spLocks/>
        </xdr:cNvSpPr>
      </xdr:nvSpPr>
      <xdr:spPr>
        <a:xfrm>
          <a:off x="981075" y="2352675"/>
          <a:ext cx="790575" cy="971550"/>
        </a:xfrm>
        <a:prstGeom prst="wedgeRectCallout">
          <a:avLst>
            <a:gd name="adj1" fmla="val -27828"/>
            <a:gd name="adj2" fmla="val -107060"/>
          </a:avLst>
        </a:prstGeom>
        <a:solidFill>
          <a:srgbClr val="DCE6F2"/>
        </a:solidFill>
        <a:ln w="25400" cmpd="sng">
          <a:solidFill>
            <a:srgbClr val="385D8A"/>
          </a:solidFill>
          <a:headEnd type="none"/>
          <a:tailEnd type="none"/>
        </a:ln>
      </xdr:spPr>
      <xdr:txBody>
        <a:bodyPr vertOverflow="clip" wrap="square" anchor="ctr"/>
        <a:p>
          <a:pPr algn="ctr">
            <a:defRPr/>
          </a:pPr>
          <a:r>
            <a:rPr lang="en-US" cap="none" sz="900" b="0" i="0" u="none" baseline="0">
              <a:solidFill>
                <a:srgbClr val="000000"/>
              </a:solidFill>
              <a:latin typeface="Calibri"/>
              <a:ea typeface="Calibri"/>
              <a:cs typeface="Calibri"/>
            </a:rPr>
            <a:t>Refer to "Prioritization Worksheet" inventory"</a:t>
          </a:r>
        </a:p>
      </xdr:txBody>
    </xdr:sp>
    <xdr:clientData/>
  </xdr:twoCellAnchor>
  <xdr:twoCellAnchor>
    <xdr:from>
      <xdr:col>1</xdr:col>
      <xdr:colOff>1533525</xdr:colOff>
      <xdr:row>9</xdr:row>
      <xdr:rowOff>85725</xdr:rowOff>
    </xdr:from>
    <xdr:to>
      <xdr:col>3</xdr:col>
      <xdr:colOff>238125</xdr:colOff>
      <xdr:row>11</xdr:row>
      <xdr:rowOff>342900</xdr:rowOff>
    </xdr:to>
    <xdr:sp>
      <xdr:nvSpPr>
        <xdr:cNvPr id="3" name="Rectangular Callout 3"/>
        <xdr:cNvSpPr>
          <a:spLocks/>
        </xdr:cNvSpPr>
      </xdr:nvSpPr>
      <xdr:spPr>
        <a:xfrm>
          <a:off x="1943100" y="2352675"/>
          <a:ext cx="1133475" cy="962025"/>
        </a:xfrm>
        <a:prstGeom prst="wedgeRectCallout">
          <a:avLst>
            <a:gd name="adj1" fmla="val -27828"/>
            <a:gd name="adj2" fmla="val -107060"/>
          </a:avLst>
        </a:prstGeom>
        <a:solidFill>
          <a:srgbClr val="DCE6F2"/>
        </a:solidFill>
        <a:ln w="25400" cmpd="sng">
          <a:solidFill>
            <a:srgbClr val="385D8A"/>
          </a:solidFill>
          <a:headEnd type="none"/>
          <a:tailEnd type="none"/>
        </a:ln>
      </xdr:spPr>
      <xdr:txBody>
        <a:bodyPr vertOverflow="clip" wrap="square" anchor="ctr"/>
        <a:p>
          <a:pPr algn="ctr">
            <a:defRPr/>
          </a:pPr>
          <a:r>
            <a:rPr lang="en-US" cap="none" sz="900" b="0" i="0" u="none" baseline="0">
              <a:solidFill>
                <a:srgbClr val="000000"/>
              </a:solidFill>
              <a:latin typeface="Calibri"/>
              <a:ea typeface="Calibri"/>
              <a:cs typeface="Calibri"/>
            </a:rPr>
            <a:t>List in order of priority; highest to lowest. See your "Prioritization</a:t>
          </a:r>
          <a:r>
            <a:rPr lang="en-US" cap="none" sz="900" b="0" i="0" u="none" baseline="0">
              <a:solidFill>
                <a:srgbClr val="000000"/>
              </a:solidFill>
              <a:latin typeface="Calibri"/>
              <a:ea typeface="Calibri"/>
              <a:cs typeface="Calibri"/>
            </a:rPr>
            <a:t> Worksheet"</a:t>
          </a:r>
        </a:p>
      </xdr:txBody>
    </xdr:sp>
    <xdr:clientData/>
  </xdr:twoCellAnchor>
  <xdr:twoCellAnchor>
    <xdr:from>
      <xdr:col>3</xdr:col>
      <xdr:colOff>390525</xdr:colOff>
      <xdr:row>9</xdr:row>
      <xdr:rowOff>95250</xdr:rowOff>
    </xdr:from>
    <xdr:to>
      <xdr:col>3</xdr:col>
      <xdr:colOff>1524000</xdr:colOff>
      <xdr:row>12</xdr:row>
      <xdr:rowOff>9525</xdr:rowOff>
    </xdr:to>
    <xdr:sp>
      <xdr:nvSpPr>
        <xdr:cNvPr id="4" name="Rectangular Callout 4"/>
        <xdr:cNvSpPr>
          <a:spLocks/>
        </xdr:cNvSpPr>
      </xdr:nvSpPr>
      <xdr:spPr>
        <a:xfrm>
          <a:off x="3228975" y="2362200"/>
          <a:ext cx="1143000" cy="971550"/>
        </a:xfrm>
        <a:prstGeom prst="wedgeRectCallout">
          <a:avLst>
            <a:gd name="adj1" fmla="val -27828"/>
            <a:gd name="adj2" fmla="val -107060"/>
          </a:avLst>
        </a:prstGeom>
        <a:solidFill>
          <a:srgbClr val="DCE6F2"/>
        </a:solidFill>
        <a:ln w="25400" cmpd="sng">
          <a:solidFill>
            <a:srgbClr val="385D8A"/>
          </a:solidFill>
          <a:headEnd type="none"/>
          <a:tailEnd type="none"/>
        </a:ln>
      </xdr:spPr>
      <xdr:txBody>
        <a:bodyPr vertOverflow="clip" wrap="square" anchor="ctr"/>
        <a:p>
          <a:pPr algn="ctr">
            <a:defRPr/>
          </a:pPr>
          <a:r>
            <a:rPr lang="en-US" cap="none" sz="900" b="0" i="0" u="none" baseline="0">
              <a:solidFill>
                <a:srgbClr val="000000"/>
              </a:solidFill>
              <a:latin typeface="Calibri"/>
              <a:ea typeface="Calibri"/>
              <a:cs typeface="Calibri"/>
            </a:rPr>
            <a:t>Note the activity required. E.g. "Replacement of complete unit";</a:t>
          </a:r>
          <a:r>
            <a:rPr lang="en-US" cap="none" sz="900" b="0" i="0" u="none" baseline="0">
              <a:solidFill>
                <a:srgbClr val="000000"/>
              </a:solidFill>
              <a:latin typeface="Calibri"/>
              <a:ea typeface="Calibri"/>
              <a:cs typeface="Calibri"/>
            </a:rPr>
            <a:t> "Major servicing"</a:t>
          </a:r>
        </a:p>
      </xdr:txBody>
    </xdr:sp>
    <xdr:clientData/>
  </xdr:twoCellAnchor>
  <xdr:twoCellAnchor>
    <xdr:from>
      <xdr:col>3</xdr:col>
      <xdr:colOff>1628775</xdr:colOff>
      <xdr:row>9</xdr:row>
      <xdr:rowOff>114300</xdr:rowOff>
    </xdr:from>
    <xdr:to>
      <xdr:col>4</xdr:col>
      <xdr:colOff>371475</xdr:colOff>
      <xdr:row>12</xdr:row>
      <xdr:rowOff>38100</xdr:rowOff>
    </xdr:to>
    <xdr:sp>
      <xdr:nvSpPr>
        <xdr:cNvPr id="5" name="Rectangular Callout 5"/>
        <xdr:cNvSpPr>
          <a:spLocks/>
        </xdr:cNvSpPr>
      </xdr:nvSpPr>
      <xdr:spPr>
        <a:xfrm>
          <a:off x="4467225" y="2381250"/>
          <a:ext cx="676275" cy="981075"/>
        </a:xfrm>
        <a:prstGeom prst="wedgeRectCallout">
          <a:avLst>
            <a:gd name="adj1" fmla="val -8745"/>
            <a:gd name="adj2" fmla="val -107060"/>
          </a:avLst>
        </a:prstGeom>
        <a:solidFill>
          <a:srgbClr val="DCE6F2"/>
        </a:solidFill>
        <a:ln w="25400" cmpd="sng">
          <a:solidFill>
            <a:srgbClr val="385D8A"/>
          </a:solidFill>
          <a:headEnd type="none"/>
          <a:tailEnd type="none"/>
        </a:ln>
      </xdr:spPr>
      <xdr:txBody>
        <a:bodyPr vertOverflow="clip" wrap="square" anchor="ctr"/>
        <a:p>
          <a:pPr algn="ctr">
            <a:defRPr/>
          </a:pPr>
          <a:r>
            <a:rPr lang="en-US" cap="none" sz="900" b="0" i="0" u="none" baseline="0">
              <a:solidFill>
                <a:srgbClr val="000000"/>
              </a:solidFill>
              <a:latin typeface="Calibri"/>
              <a:ea typeface="Calibri"/>
              <a:cs typeface="Calibri"/>
            </a:rPr>
            <a:t>Note the years until the activity must be carried out.</a:t>
          </a:r>
        </a:p>
      </xdr:txBody>
    </xdr:sp>
    <xdr:clientData/>
  </xdr:twoCellAnchor>
  <xdr:twoCellAnchor>
    <xdr:from>
      <xdr:col>4</xdr:col>
      <xdr:colOff>485775</xdr:colOff>
      <xdr:row>9</xdr:row>
      <xdr:rowOff>114300</xdr:rowOff>
    </xdr:from>
    <xdr:to>
      <xdr:col>6</xdr:col>
      <xdr:colOff>571500</xdr:colOff>
      <xdr:row>12</xdr:row>
      <xdr:rowOff>28575</xdr:rowOff>
    </xdr:to>
    <xdr:sp>
      <xdr:nvSpPr>
        <xdr:cNvPr id="6" name="Rectangular Callout 6"/>
        <xdr:cNvSpPr>
          <a:spLocks/>
        </xdr:cNvSpPr>
      </xdr:nvSpPr>
      <xdr:spPr>
        <a:xfrm>
          <a:off x="5257800" y="2381250"/>
          <a:ext cx="1133475" cy="971550"/>
        </a:xfrm>
        <a:prstGeom prst="wedgeRectCallout">
          <a:avLst>
            <a:gd name="adj1" fmla="val -27828"/>
            <a:gd name="adj2" fmla="val -107060"/>
          </a:avLst>
        </a:prstGeom>
        <a:solidFill>
          <a:srgbClr val="DCE6F2"/>
        </a:solidFill>
        <a:ln w="25400" cmpd="sng">
          <a:solidFill>
            <a:srgbClr val="385D8A"/>
          </a:solidFill>
          <a:headEnd type="none"/>
          <a:tailEnd type="none"/>
        </a:ln>
      </xdr:spPr>
      <xdr:txBody>
        <a:bodyPr vertOverflow="clip" wrap="square" anchor="ctr"/>
        <a:p>
          <a:pPr algn="ctr">
            <a:defRPr/>
          </a:pPr>
          <a:r>
            <a:rPr lang="en-US" cap="none" sz="900" b="0" i="0" u="none" baseline="0">
              <a:solidFill>
                <a:srgbClr val="000000"/>
              </a:solidFill>
              <a:latin typeface="Calibri"/>
              <a:ea typeface="Calibri"/>
              <a:cs typeface="Calibri"/>
            </a:rPr>
            <a:t>Estimate the costs of the activity. Refer to suppliers, service providers, consultants as required.</a:t>
          </a:r>
        </a:p>
      </xdr:txBody>
    </xdr:sp>
    <xdr:clientData/>
  </xdr:twoCellAnchor>
  <xdr:twoCellAnchor>
    <xdr:from>
      <xdr:col>7</xdr:col>
      <xdr:colOff>114300</xdr:colOff>
      <xdr:row>9</xdr:row>
      <xdr:rowOff>95250</xdr:rowOff>
    </xdr:from>
    <xdr:to>
      <xdr:col>7</xdr:col>
      <xdr:colOff>1247775</xdr:colOff>
      <xdr:row>13</xdr:row>
      <xdr:rowOff>276225</xdr:rowOff>
    </xdr:to>
    <xdr:sp>
      <xdr:nvSpPr>
        <xdr:cNvPr id="7" name="Rectangular Callout 7"/>
        <xdr:cNvSpPr>
          <a:spLocks/>
        </xdr:cNvSpPr>
      </xdr:nvSpPr>
      <xdr:spPr>
        <a:xfrm>
          <a:off x="6534150" y="2362200"/>
          <a:ext cx="1133475" cy="1590675"/>
        </a:xfrm>
        <a:prstGeom prst="wedgeRectCallout">
          <a:avLst>
            <a:gd name="adj1" fmla="val -70384"/>
            <a:gd name="adj2" fmla="val -81759"/>
          </a:avLst>
        </a:prstGeom>
        <a:solidFill>
          <a:srgbClr val="DCE6F2"/>
        </a:solidFill>
        <a:ln w="25400" cmpd="sng">
          <a:solidFill>
            <a:srgbClr val="385D8A"/>
          </a:solidFill>
          <a:headEnd type="none"/>
          <a:tailEnd type="none"/>
        </a:ln>
      </xdr:spPr>
      <xdr:txBody>
        <a:bodyPr vertOverflow="clip" wrap="square" anchor="ctr"/>
        <a:p>
          <a:pPr algn="ctr">
            <a:defRPr/>
          </a:pPr>
          <a:r>
            <a:rPr lang="en-US" cap="none" sz="900" b="0" i="0" u="none" baseline="0">
              <a:solidFill>
                <a:srgbClr val="000000"/>
              </a:solidFill>
              <a:latin typeface="Calibri"/>
              <a:ea typeface="Calibri"/>
              <a:cs typeface="Calibri"/>
            </a:rPr>
            <a:t>Show the annual contribution you should make to the Renewal Reserve in order to pay for  the activity when it is needed. (Divide $ Estimated Cost by number of Years until Needed.)</a:t>
          </a:r>
        </a:p>
      </xdr:txBody>
    </xdr:sp>
    <xdr:clientData/>
  </xdr:twoCellAnchor>
  <xdr:twoCellAnchor>
    <xdr:from>
      <xdr:col>3</xdr:col>
      <xdr:colOff>1247775</xdr:colOff>
      <xdr:row>15</xdr:row>
      <xdr:rowOff>95250</xdr:rowOff>
    </xdr:from>
    <xdr:to>
      <xdr:col>4</xdr:col>
      <xdr:colOff>457200</xdr:colOff>
      <xdr:row>18</xdr:row>
      <xdr:rowOff>161925</xdr:rowOff>
    </xdr:to>
    <xdr:sp>
      <xdr:nvSpPr>
        <xdr:cNvPr id="8" name="Rectangular Callout 8"/>
        <xdr:cNvSpPr>
          <a:spLocks/>
        </xdr:cNvSpPr>
      </xdr:nvSpPr>
      <xdr:spPr>
        <a:xfrm>
          <a:off x="4086225" y="4476750"/>
          <a:ext cx="1143000" cy="1123950"/>
        </a:xfrm>
        <a:prstGeom prst="wedgeRectCallout">
          <a:avLst>
            <a:gd name="adj1" fmla="val 112064"/>
            <a:gd name="adj2" fmla="val 64462"/>
          </a:avLst>
        </a:prstGeom>
        <a:solidFill>
          <a:srgbClr val="DCE6F2"/>
        </a:solidFill>
        <a:ln w="25400" cmpd="sng">
          <a:solidFill>
            <a:srgbClr val="385D8A"/>
          </a:solidFill>
          <a:headEnd type="none"/>
          <a:tailEnd type="none"/>
        </a:ln>
      </xdr:spPr>
      <xdr:txBody>
        <a:bodyPr vertOverflow="clip" wrap="square" anchor="ctr"/>
        <a:p>
          <a:pPr algn="ctr">
            <a:defRPr/>
          </a:pPr>
          <a:r>
            <a:rPr lang="en-US" cap="none" sz="900" b="0" i="0" u="none" baseline="0">
              <a:solidFill>
                <a:srgbClr val="000000"/>
              </a:solidFill>
              <a:latin typeface="Calibri"/>
              <a:ea typeface="Calibri"/>
              <a:cs typeface="Calibri"/>
            </a:rPr>
            <a:t>Calculate the total annual contribution you should make to your "Renewal Reserve"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14</xdr:row>
      <xdr:rowOff>66675</xdr:rowOff>
    </xdr:from>
    <xdr:to>
      <xdr:col>1</xdr:col>
      <xdr:colOff>828675</xdr:colOff>
      <xdr:row>19</xdr:row>
      <xdr:rowOff>57150</xdr:rowOff>
    </xdr:to>
    <xdr:sp>
      <xdr:nvSpPr>
        <xdr:cNvPr id="1" name="Rectangular Callout 3"/>
        <xdr:cNvSpPr>
          <a:spLocks/>
        </xdr:cNvSpPr>
      </xdr:nvSpPr>
      <xdr:spPr>
        <a:xfrm>
          <a:off x="266700" y="2362200"/>
          <a:ext cx="657225" cy="781050"/>
        </a:xfrm>
        <a:prstGeom prst="wedgeRectCallout">
          <a:avLst>
            <a:gd name="adj1" fmla="val -18287"/>
            <a:gd name="adj2" fmla="val -75384"/>
          </a:avLst>
        </a:prstGeom>
        <a:solidFill>
          <a:srgbClr val="DCE6F2"/>
        </a:solidFill>
        <a:ln w="25400" cmpd="sng">
          <a:solidFill>
            <a:srgbClr val="385D8A"/>
          </a:solidFill>
          <a:headEnd type="none"/>
          <a:tailEnd type="none"/>
        </a:ln>
      </xdr:spPr>
      <xdr:txBody>
        <a:bodyPr vertOverflow="clip" wrap="square" anchor="ctr"/>
        <a:p>
          <a:pPr algn="ctr">
            <a:defRPr/>
          </a:pPr>
          <a:r>
            <a:rPr lang="en-US" cap="none" sz="900" b="0" i="0" u="none" baseline="0">
              <a:solidFill>
                <a:srgbClr val="000000"/>
              </a:solidFill>
              <a:latin typeface="Calibri"/>
              <a:ea typeface="Calibri"/>
              <a:cs typeface="Calibri"/>
            </a:rPr>
            <a:t>From "$ Required Reserves" worksheet</a:t>
          </a:r>
        </a:p>
      </xdr:txBody>
    </xdr:sp>
    <xdr:clientData/>
  </xdr:twoCellAnchor>
  <xdr:twoCellAnchor>
    <xdr:from>
      <xdr:col>1</xdr:col>
      <xdr:colOff>1209675</xdr:colOff>
      <xdr:row>14</xdr:row>
      <xdr:rowOff>66675</xdr:rowOff>
    </xdr:from>
    <xdr:to>
      <xdr:col>3</xdr:col>
      <xdr:colOff>361950</xdr:colOff>
      <xdr:row>19</xdr:row>
      <xdr:rowOff>57150</xdr:rowOff>
    </xdr:to>
    <xdr:sp>
      <xdr:nvSpPr>
        <xdr:cNvPr id="2" name="Rectangular Callout 4"/>
        <xdr:cNvSpPr>
          <a:spLocks/>
        </xdr:cNvSpPr>
      </xdr:nvSpPr>
      <xdr:spPr>
        <a:xfrm>
          <a:off x="1304925" y="2362200"/>
          <a:ext cx="666750" cy="781050"/>
        </a:xfrm>
        <a:prstGeom prst="wedgeRectCallout">
          <a:avLst>
            <a:gd name="adj1" fmla="val 26523"/>
            <a:gd name="adj2" fmla="val -82009"/>
          </a:avLst>
        </a:prstGeom>
        <a:solidFill>
          <a:srgbClr val="DCE6F2"/>
        </a:solidFill>
        <a:ln w="25400" cmpd="sng">
          <a:solidFill>
            <a:srgbClr val="385D8A"/>
          </a:solidFill>
          <a:headEnd type="none"/>
          <a:tailEnd type="none"/>
        </a:ln>
      </xdr:spPr>
      <xdr:txBody>
        <a:bodyPr vertOverflow="clip" wrap="square" anchor="ctr"/>
        <a:p>
          <a:pPr algn="ctr">
            <a:defRPr/>
          </a:pPr>
          <a:r>
            <a:rPr lang="en-US" cap="none" sz="900" b="0" i="0" u="none" baseline="0">
              <a:solidFill>
                <a:srgbClr val="000000"/>
              </a:solidFill>
              <a:latin typeface="Calibri"/>
              <a:ea typeface="Calibri"/>
              <a:cs typeface="Calibri"/>
            </a:rPr>
            <a:t>From "$ Required Reserves" worksheet</a:t>
          </a:r>
        </a:p>
      </xdr:txBody>
    </xdr:sp>
    <xdr:clientData/>
  </xdr:twoCellAnchor>
  <xdr:twoCellAnchor>
    <xdr:from>
      <xdr:col>4</xdr:col>
      <xdr:colOff>0</xdr:colOff>
      <xdr:row>14</xdr:row>
      <xdr:rowOff>76200</xdr:rowOff>
    </xdr:from>
    <xdr:to>
      <xdr:col>5</xdr:col>
      <xdr:colOff>57150</xdr:colOff>
      <xdr:row>19</xdr:row>
      <xdr:rowOff>57150</xdr:rowOff>
    </xdr:to>
    <xdr:sp>
      <xdr:nvSpPr>
        <xdr:cNvPr id="3" name="Rectangular Callout 5"/>
        <xdr:cNvSpPr>
          <a:spLocks/>
        </xdr:cNvSpPr>
      </xdr:nvSpPr>
      <xdr:spPr>
        <a:xfrm>
          <a:off x="2247900" y="2371725"/>
          <a:ext cx="647700" cy="771525"/>
        </a:xfrm>
        <a:prstGeom prst="wedgeRectCallout">
          <a:avLst>
            <a:gd name="adj1" fmla="val 21671"/>
            <a:gd name="adj2" fmla="val -83842"/>
          </a:avLst>
        </a:prstGeom>
        <a:solidFill>
          <a:srgbClr val="DCE6F2"/>
        </a:solidFill>
        <a:ln w="25400" cmpd="sng">
          <a:solidFill>
            <a:srgbClr val="385D8A"/>
          </a:solidFill>
          <a:headEnd type="none"/>
          <a:tailEnd type="none"/>
        </a:ln>
      </xdr:spPr>
      <xdr:txBody>
        <a:bodyPr vertOverflow="clip" wrap="square" anchor="ctr"/>
        <a:p>
          <a:pPr algn="ctr">
            <a:defRPr/>
          </a:pPr>
          <a:r>
            <a:rPr lang="en-US" cap="none" sz="900" b="0" i="0" u="none" baseline="0">
              <a:solidFill>
                <a:srgbClr val="000000"/>
              </a:solidFill>
              <a:latin typeface="Calibri"/>
              <a:ea typeface="Calibri"/>
              <a:cs typeface="Calibri"/>
            </a:rPr>
            <a:t>From "$ Required Reserves" worksheet</a:t>
          </a:r>
        </a:p>
      </xdr:txBody>
    </xdr:sp>
    <xdr:clientData/>
  </xdr:twoCellAnchor>
  <xdr:twoCellAnchor>
    <xdr:from>
      <xdr:col>7</xdr:col>
      <xdr:colOff>0</xdr:colOff>
      <xdr:row>14</xdr:row>
      <xdr:rowOff>95250</xdr:rowOff>
    </xdr:from>
    <xdr:to>
      <xdr:col>8</xdr:col>
      <xdr:colOff>200025</xdr:colOff>
      <xdr:row>17</xdr:row>
      <xdr:rowOff>9525</xdr:rowOff>
    </xdr:to>
    <xdr:sp>
      <xdr:nvSpPr>
        <xdr:cNvPr id="4" name="Rectangular Callout 6"/>
        <xdr:cNvSpPr>
          <a:spLocks/>
        </xdr:cNvSpPr>
      </xdr:nvSpPr>
      <xdr:spPr>
        <a:xfrm>
          <a:off x="3457575" y="2390775"/>
          <a:ext cx="638175" cy="457200"/>
        </a:xfrm>
        <a:prstGeom prst="wedgeRectCallout">
          <a:avLst>
            <a:gd name="adj1" fmla="val -68046"/>
            <a:gd name="adj2" fmla="val -105939"/>
          </a:avLst>
        </a:prstGeom>
        <a:solidFill>
          <a:srgbClr val="DCE6F2"/>
        </a:solidFill>
        <a:ln w="25400" cmpd="sng">
          <a:solidFill>
            <a:srgbClr val="385D8A"/>
          </a:solidFill>
          <a:headEnd type="none"/>
          <a:tailEnd type="none"/>
        </a:ln>
      </xdr:spPr>
      <xdr:txBody>
        <a:bodyPr vertOverflow="clip" wrap="square" anchor="ctr"/>
        <a:p>
          <a:pPr algn="ctr">
            <a:defRPr/>
          </a:pPr>
          <a:r>
            <a:rPr lang="en-US" cap="none" sz="900" b="0" i="0" u="none" baseline="0">
              <a:solidFill>
                <a:srgbClr val="000000"/>
              </a:solidFill>
              <a:latin typeface="Calibri"/>
              <a:ea typeface="Calibri"/>
              <a:cs typeface="Calibri"/>
            </a:rPr>
            <a:t>Calculated</a:t>
          </a:r>
          <a:r>
            <a:rPr lang="en-US" cap="none" sz="900" b="0" i="0" u="none" baseline="0">
              <a:solidFill>
                <a:srgbClr val="000000"/>
              </a:solidFill>
              <a:latin typeface="Calibri"/>
              <a:ea typeface="Calibri"/>
              <a:cs typeface="Calibri"/>
            </a:rPr>
            <a:t> by Excel</a:t>
          </a:r>
        </a:p>
      </xdr:txBody>
    </xdr:sp>
    <xdr:clientData/>
  </xdr:twoCellAnchor>
  <xdr:twoCellAnchor>
    <xdr:from>
      <xdr:col>9</xdr:col>
      <xdr:colOff>285750</xdr:colOff>
      <xdr:row>14</xdr:row>
      <xdr:rowOff>114300</xdr:rowOff>
    </xdr:from>
    <xdr:to>
      <xdr:col>11</xdr:col>
      <xdr:colOff>161925</xdr:colOff>
      <xdr:row>18</xdr:row>
      <xdr:rowOff>76200</xdr:rowOff>
    </xdr:to>
    <xdr:sp>
      <xdr:nvSpPr>
        <xdr:cNvPr id="5" name="Rectangular Callout 7"/>
        <xdr:cNvSpPr>
          <a:spLocks/>
        </xdr:cNvSpPr>
      </xdr:nvSpPr>
      <xdr:spPr>
        <a:xfrm>
          <a:off x="4619625" y="2409825"/>
          <a:ext cx="752475" cy="561975"/>
        </a:xfrm>
        <a:prstGeom prst="wedgeRectCallout">
          <a:avLst>
            <a:gd name="adj1" fmla="val 51976"/>
            <a:gd name="adj2" fmla="val -91009"/>
          </a:avLst>
        </a:prstGeom>
        <a:solidFill>
          <a:srgbClr val="DCE6F2"/>
        </a:solidFill>
        <a:ln w="25400" cmpd="sng">
          <a:solidFill>
            <a:srgbClr val="385D8A"/>
          </a:solidFill>
          <a:headEnd type="none"/>
          <a:tailEnd type="none"/>
        </a:ln>
      </xdr:spPr>
      <xdr:txBody>
        <a:bodyPr vertOverflow="clip" wrap="square" anchor="ctr"/>
        <a:p>
          <a:pPr algn="ctr">
            <a:defRPr/>
          </a:pPr>
          <a:r>
            <a:rPr lang="en-US" cap="none" sz="900" b="0" i="0" u="none" baseline="0">
              <a:solidFill>
                <a:srgbClr val="000000"/>
              </a:solidFill>
              <a:latin typeface="Calibri"/>
              <a:ea typeface="Calibri"/>
              <a:cs typeface="Calibri"/>
            </a:rPr>
            <a:t>Enter this figure from</a:t>
          </a:r>
          <a:r>
            <a:rPr lang="en-US" cap="none" sz="900" b="0" i="0" u="none" baseline="0">
              <a:solidFill>
                <a:srgbClr val="000000"/>
              </a:solidFill>
              <a:latin typeface="Calibri"/>
              <a:ea typeface="Calibri"/>
              <a:cs typeface="Calibri"/>
            </a:rPr>
            <a:t> Column F</a:t>
          </a:r>
        </a:p>
      </xdr:txBody>
    </xdr:sp>
    <xdr:clientData/>
  </xdr:twoCellAnchor>
  <xdr:twoCellAnchor>
    <xdr:from>
      <xdr:col>13</xdr:col>
      <xdr:colOff>361950</xdr:colOff>
      <xdr:row>14</xdr:row>
      <xdr:rowOff>9525</xdr:rowOff>
    </xdr:from>
    <xdr:to>
      <xdr:col>15</xdr:col>
      <xdr:colOff>133350</xdr:colOff>
      <xdr:row>16</xdr:row>
      <xdr:rowOff>95250</xdr:rowOff>
    </xdr:to>
    <xdr:sp>
      <xdr:nvSpPr>
        <xdr:cNvPr id="6" name="Rectangular Callout 8"/>
        <xdr:cNvSpPr>
          <a:spLocks/>
        </xdr:cNvSpPr>
      </xdr:nvSpPr>
      <xdr:spPr>
        <a:xfrm>
          <a:off x="6448425" y="2305050"/>
          <a:ext cx="647700" cy="447675"/>
        </a:xfrm>
        <a:prstGeom prst="wedgeRectCallout">
          <a:avLst>
            <a:gd name="adj1" fmla="val -105430"/>
            <a:gd name="adj2" fmla="val 80361"/>
          </a:avLst>
        </a:prstGeom>
        <a:solidFill>
          <a:srgbClr val="DCE6F2"/>
        </a:solidFill>
        <a:ln w="25400" cmpd="sng">
          <a:solidFill>
            <a:srgbClr val="385D8A"/>
          </a:solidFill>
          <a:headEnd type="none"/>
          <a:tailEnd type="none"/>
        </a:ln>
      </xdr:spPr>
      <xdr:txBody>
        <a:bodyPr vertOverflow="clip" wrap="square" anchor="ctr"/>
        <a:p>
          <a:pPr algn="ctr">
            <a:defRPr/>
          </a:pPr>
          <a:r>
            <a:rPr lang="en-US" cap="none" sz="900" b="0" i="0" u="none" baseline="0">
              <a:solidFill>
                <a:srgbClr val="000000"/>
              </a:solidFill>
              <a:latin typeface="Calibri"/>
              <a:ea typeface="Calibri"/>
              <a:cs typeface="Calibri"/>
            </a:rPr>
            <a:t>Calculated</a:t>
          </a:r>
          <a:r>
            <a:rPr lang="en-US" cap="none" sz="900" b="0" i="0" u="none" baseline="0">
              <a:solidFill>
                <a:srgbClr val="000000"/>
              </a:solidFill>
              <a:latin typeface="Calibri"/>
              <a:ea typeface="Calibri"/>
              <a:cs typeface="Calibri"/>
            </a:rPr>
            <a:t> by Excel</a:t>
          </a:r>
        </a:p>
      </xdr:txBody>
    </xdr:sp>
    <xdr:clientData/>
  </xdr:twoCellAnchor>
  <xdr:twoCellAnchor>
    <xdr:from>
      <xdr:col>12</xdr:col>
      <xdr:colOff>257175</xdr:colOff>
      <xdr:row>6</xdr:row>
      <xdr:rowOff>171450</xdr:rowOff>
    </xdr:from>
    <xdr:to>
      <xdr:col>13</xdr:col>
      <xdr:colOff>285750</xdr:colOff>
      <xdr:row>9</xdr:row>
      <xdr:rowOff>171450</xdr:rowOff>
    </xdr:to>
    <xdr:sp>
      <xdr:nvSpPr>
        <xdr:cNvPr id="7" name="Rectangular Callout 9"/>
        <xdr:cNvSpPr>
          <a:spLocks/>
        </xdr:cNvSpPr>
      </xdr:nvSpPr>
      <xdr:spPr>
        <a:xfrm>
          <a:off x="5905500" y="1085850"/>
          <a:ext cx="466725" cy="314325"/>
        </a:xfrm>
        <a:prstGeom prst="wedgeRectCallout">
          <a:avLst>
            <a:gd name="adj1" fmla="val -86736"/>
            <a:gd name="adj2" fmla="val -56625"/>
          </a:avLst>
        </a:prstGeom>
        <a:solidFill>
          <a:srgbClr val="DCE6F2"/>
        </a:solidFill>
        <a:ln w="25400" cmpd="sng">
          <a:solidFill>
            <a:srgbClr val="385D8A"/>
          </a:solidFill>
          <a:headEnd type="none"/>
          <a:tailEnd type="none"/>
        </a:ln>
      </xdr:spPr>
      <xdr:txBody>
        <a:bodyPr vertOverflow="clip" wrap="square" anchor="ctr"/>
        <a:p>
          <a:pPr algn="ctr">
            <a:defRPr/>
          </a:pPr>
          <a:r>
            <a:rPr lang="en-US" cap="none" sz="900" b="0" i="0" u="none" baseline="0">
              <a:solidFill>
                <a:srgbClr val="000000"/>
              </a:solidFill>
              <a:latin typeface="Calibri"/>
              <a:ea typeface="Calibri"/>
              <a:cs typeface="Calibri"/>
            </a:rPr>
            <a:t>Enter</a:t>
          </a:r>
        </a:p>
      </xdr:txBody>
    </xdr:sp>
    <xdr:clientData/>
  </xdr:twoCellAnchor>
  <xdr:twoCellAnchor>
    <xdr:from>
      <xdr:col>8</xdr:col>
      <xdr:colOff>190500</xdr:colOff>
      <xdr:row>8</xdr:row>
      <xdr:rowOff>9525</xdr:rowOff>
    </xdr:from>
    <xdr:to>
      <xdr:col>9</xdr:col>
      <xdr:colOff>219075</xdr:colOff>
      <xdr:row>9</xdr:row>
      <xdr:rowOff>247650</xdr:rowOff>
    </xdr:to>
    <xdr:sp>
      <xdr:nvSpPr>
        <xdr:cNvPr id="8" name="Rectangular Callout 10"/>
        <xdr:cNvSpPr>
          <a:spLocks/>
        </xdr:cNvSpPr>
      </xdr:nvSpPr>
      <xdr:spPr>
        <a:xfrm>
          <a:off x="4086225" y="1162050"/>
          <a:ext cx="466725" cy="314325"/>
        </a:xfrm>
        <a:prstGeom prst="wedgeRectCallout">
          <a:avLst>
            <a:gd name="adj1" fmla="val -86736"/>
            <a:gd name="adj2" fmla="val -56625"/>
          </a:avLst>
        </a:prstGeom>
        <a:solidFill>
          <a:srgbClr val="DCE6F2"/>
        </a:solidFill>
        <a:ln w="25400" cmpd="sng">
          <a:solidFill>
            <a:srgbClr val="385D8A"/>
          </a:solidFill>
          <a:headEnd type="none"/>
          <a:tailEnd type="none"/>
        </a:ln>
      </xdr:spPr>
      <xdr:txBody>
        <a:bodyPr vertOverflow="clip" wrap="square" anchor="ctr"/>
        <a:p>
          <a:pPr algn="ctr">
            <a:defRPr/>
          </a:pPr>
          <a:r>
            <a:rPr lang="en-US" cap="none" sz="900" b="0" i="0" u="none" baseline="0">
              <a:solidFill>
                <a:srgbClr val="000000"/>
              </a:solidFill>
              <a:latin typeface="Calibri"/>
              <a:ea typeface="Calibri"/>
              <a:cs typeface="Calibri"/>
            </a:rPr>
            <a:t>Enter</a:t>
          </a:r>
        </a:p>
      </xdr:txBody>
    </xdr:sp>
    <xdr:clientData/>
  </xdr:twoCellAnchor>
  <xdr:twoCellAnchor>
    <xdr:from>
      <xdr:col>9</xdr:col>
      <xdr:colOff>0</xdr:colOff>
      <xdr:row>23</xdr:row>
      <xdr:rowOff>0</xdr:rowOff>
    </xdr:from>
    <xdr:to>
      <xdr:col>10</xdr:col>
      <xdr:colOff>28575</xdr:colOff>
      <xdr:row>24</xdr:row>
      <xdr:rowOff>114300</xdr:rowOff>
    </xdr:to>
    <xdr:sp>
      <xdr:nvSpPr>
        <xdr:cNvPr id="9" name="Rectangular Callout 11"/>
        <xdr:cNvSpPr>
          <a:spLocks/>
        </xdr:cNvSpPr>
      </xdr:nvSpPr>
      <xdr:spPr>
        <a:xfrm>
          <a:off x="4333875" y="3733800"/>
          <a:ext cx="466725" cy="304800"/>
        </a:xfrm>
        <a:prstGeom prst="wedgeRectCallout">
          <a:avLst>
            <a:gd name="adj1" fmla="val -129592"/>
            <a:gd name="adj2" fmla="val -16625"/>
          </a:avLst>
        </a:prstGeom>
        <a:solidFill>
          <a:srgbClr val="DCE6F2"/>
        </a:solidFill>
        <a:ln w="25400" cmpd="sng">
          <a:solidFill>
            <a:srgbClr val="385D8A"/>
          </a:solidFill>
          <a:headEnd type="none"/>
          <a:tailEnd type="none"/>
        </a:ln>
      </xdr:spPr>
      <xdr:txBody>
        <a:bodyPr vertOverflow="clip" wrap="square" anchor="ctr"/>
        <a:p>
          <a:pPr algn="ctr">
            <a:defRPr/>
          </a:pPr>
          <a:r>
            <a:rPr lang="en-US" cap="none" sz="900" b="0" i="0" u="none" baseline="0">
              <a:solidFill>
                <a:srgbClr val="000000"/>
              </a:solidFill>
              <a:latin typeface="Calibri"/>
              <a:ea typeface="Calibri"/>
              <a:cs typeface="Calibri"/>
            </a:rPr>
            <a:t>Enter</a:t>
          </a:r>
        </a:p>
      </xdr:txBody>
    </xdr:sp>
    <xdr:clientData/>
  </xdr:twoCellAnchor>
  <xdr:twoCellAnchor>
    <xdr:from>
      <xdr:col>4</xdr:col>
      <xdr:colOff>276225</xdr:colOff>
      <xdr:row>24</xdr:row>
      <xdr:rowOff>28575</xdr:rowOff>
    </xdr:from>
    <xdr:to>
      <xdr:col>5</xdr:col>
      <xdr:colOff>152400</xdr:colOff>
      <xdr:row>25</xdr:row>
      <xdr:rowOff>161925</xdr:rowOff>
    </xdr:to>
    <xdr:sp>
      <xdr:nvSpPr>
        <xdr:cNvPr id="10" name="Rectangular Callout 12"/>
        <xdr:cNvSpPr>
          <a:spLocks/>
        </xdr:cNvSpPr>
      </xdr:nvSpPr>
      <xdr:spPr>
        <a:xfrm>
          <a:off x="2524125" y="3952875"/>
          <a:ext cx="466725" cy="314325"/>
        </a:xfrm>
        <a:prstGeom prst="wedgeRectCallout">
          <a:avLst>
            <a:gd name="adj1" fmla="val 128847"/>
            <a:gd name="adj2" fmla="val 15375"/>
          </a:avLst>
        </a:prstGeom>
        <a:solidFill>
          <a:srgbClr val="DCE6F2"/>
        </a:solidFill>
        <a:ln w="25400" cmpd="sng">
          <a:solidFill>
            <a:srgbClr val="385D8A"/>
          </a:solidFill>
          <a:headEnd type="none"/>
          <a:tailEnd type="none"/>
        </a:ln>
      </xdr:spPr>
      <xdr:txBody>
        <a:bodyPr vertOverflow="clip" wrap="square" anchor="ctr"/>
        <a:p>
          <a:pPr algn="ctr">
            <a:defRPr/>
          </a:pPr>
          <a:r>
            <a:rPr lang="en-US" cap="none" sz="900" b="0" i="0" u="none" baseline="0">
              <a:solidFill>
                <a:srgbClr val="000000"/>
              </a:solidFill>
              <a:latin typeface="Calibri"/>
              <a:ea typeface="Calibri"/>
              <a:cs typeface="Calibri"/>
            </a:rPr>
            <a:t>Enter</a:t>
          </a:r>
        </a:p>
      </xdr:txBody>
    </xdr:sp>
    <xdr:clientData/>
  </xdr:twoCellAnchor>
  <xdr:twoCellAnchor>
    <xdr:from>
      <xdr:col>3</xdr:col>
      <xdr:colOff>66675</xdr:colOff>
      <xdr:row>28</xdr:row>
      <xdr:rowOff>0</xdr:rowOff>
    </xdr:from>
    <xdr:to>
      <xdr:col>5</xdr:col>
      <xdr:colOff>390525</xdr:colOff>
      <xdr:row>30</xdr:row>
      <xdr:rowOff>171450</xdr:rowOff>
    </xdr:to>
    <xdr:sp>
      <xdr:nvSpPr>
        <xdr:cNvPr id="11" name="Rectangular Callout 13"/>
        <xdr:cNvSpPr>
          <a:spLocks/>
        </xdr:cNvSpPr>
      </xdr:nvSpPr>
      <xdr:spPr>
        <a:xfrm>
          <a:off x="1676400" y="4648200"/>
          <a:ext cx="1552575" cy="533400"/>
        </a:xfrm>
        <a:prstGeom prst="wedgeRectCallout">
          <a:avLst>
            <a:gd name="adj1" fmla="val 13847"/>
            <a:gd name="adj2" fmla="val -81115"/>
          </a:avLst>
        </a:prstGeom>
        <a:solidFill>
          <a:srgbClr val="DCE6F2"/>
        </a:solidFill>
        <a:ln w="25400" cmpd="sng">
          <a:solidFill>
            <a:srgbClr val="385D8A"/>
          </a:solidFill>
          <a:headEnd type="none"/>
          <a:tailEnd type="none"/>
        </a:ln>
      </xdr:spPr>
      <xdr:txBody>
        <a:bodyPr vertOverflow="clip" wrap="square" anchor="ctr"/>
        <a:p>
          <a:pPr algn="ctr">
            <a:defRPr/>
          </a:pPr>
          <a:r>
            <a:rPr lang="en-US" cap="none" sz="900" b="0" i="0" u="none" baseline="0">
              <a:solidFill>
                <a:srgbClr val="000000"/>
              </a:solidFill>
              <a:latin typeface="Calibri"/>
              <a:ea typeface="Calibri"/>
              <a:cs typeface="Calibri"/>
            </a:rPr>
            <a:t>Use progressive progressive increase in Annual Contribution where required.</a:t>
          </a:r>
        </a:p>
      </xdr:txBody>
    </xdr:sp>
    <xdr:clientData/>
  </xdr:twoCellAnchor>
  <xdr:twoCellAnchor>
    <xdr:from>
      <xdr:col>4</xdr:col>
      <xdr:colOff>19050</xdr:colOff>
      <xdr:row>32</xdr:row>
      <xdr:rowOff>19050</xdr:rowOff>
    </xdr:from>
    <xdr:to>
      <xdr:col>5</xdr:col>
      <xdr:colOff>400050</xdr:colOff>
      <xdr:row>35</xdr:row>
      <xdr:rowOff>180975</xdr:rowOff>
    </xdr:to>
    <xdr:sp>
      <xdr:nvSpPr>
        <xdr:cNvPr id="12" name="Rectangular Callout 14"/>
        <xdr:cNvSpPr>
          <a:spLocks/>
        </xdr:cNvSpPr>
      </xdr:nvSpPr>
      <xdr:spPr>
        <a:xfrm>
          <a:off x="2266950" y="5267325"/>
          <a:ext cx="971550" cy="704850"/>
        </a:xfrm>
        <a:prstGeom prst="wedgeRectCallout">
          <a:avLst>
            <a:gd name="adj1" fmla="val 95050"/>
            <a:gd name="adj2" fmla="val 407"/>
          </a:avLst>
        </a:prstGeom>
        <a:solidFill>
          <a:srgbClr val="DCE6F2"/>
        </a:solidFill>
        <a:ln w="25400" cmpd="sng">
          <a:solidFill>
            <a:srgbClr val="385D8A"/>
          </a:solidFill>
          <a:headEnd type="none"/>
          <a:tailEnd type="none"/>
        </a:ln>
      </xdr:spPr>
      <xdr:txBody>
        <a:bodyPr vertOverflow="clip" wrap="square" anchor="ctr"/>
        <a:p>
          <a:pPr algn="ctr">
            <a:defRPr/>
          </a:pPr>
          <a:r>
            <a:rPr lang="en-US" cap="none" sz="900" b="0" i="0" u="none" baseline="0">
              <a:solidFill>
                <a:srgbClr val="000000"/>
              </a:solidFill>
              <a:latin typeface="Calibri"/>
              <a:ea typeface="Calibri"/>
              <a:cs typeface="Calibri"/>
            </a:rPr>
            <a:t>Adjust Contributions etc to keep line this positive</a:t>
          </a:r>
        </a:p>
      </xdr:txBody>
    </xdr:sp>
    <xdr:clientData/>
  </xdr:twoCellAnchor>
  <xdr:twoCellAnchor>
    <xdr:from>
      <xdr:col>7</xdr:col>
      <xdr:colOff>219075</xdr:colOff>
      <xdr:row>27</xdr:row>
      <xdr:rowOff>171450</xdr:rowOff>
    </xdr:from>
    <xdr:to>
      <xdr:col>9</xdr:col>
      <xdr:colOff>257175</xdr:colOff>
      <xdr:row>30</xdr:row>
      <xdr:rowOff>95250</xdr:rowOff>
    </xdr:to>
    <xdr:sp>
      <xdr:nvSpPr>
        <xdr:cNvPr id="13" name="Rectangular Callout 15"/>
        <xdr:cNvSpPr>
          <a:spLocks/>
        </xdr:cNvSpPr>
      </xdr:nvSpPr>
      <xdr:spPr>
        <a:xfrm>
          <a:off x="3676650" y="4638675"/>
          <a:ext cx="914400" cy="466725"/>
        </a:xfrm>
        <a:prstGeom prst="wedgeRectCallout">
          <a:avLst>
            <a:gd name="adj1" fmla="val 66898"/>
            <a:gd name="adj2" fmla="val -26087"/>
          </a:avLst>
        </a:prstGeom>
        <a:solidFill>
          <a:srgbClr val="DCE6F2"/>
        </a:solidFill>
        <a:ln w="25400" cmpd="sng">
          <a:solidFill>
            <a:srgbClr val="385D8A"/>
          </a:solidFill>
          <a:headEnd type="none"/>
          <a:tailEnd type="none"/>
        </a:ln>
      </xdr:spPr>
      <xdr:txBody>
        <a:bodyPr vertOverflow="clip" wrap="square" anchor="ctr"/>
        <a:p>
          <a:pPr algn="ctr">
            <a:defRPr/>
          </a:pPr>
          <a:r>
            <a:rPr lang="en-US" cap="none" sz="900" b="0" i="0" u="none" baseline="0">
              <a:solidFill>
                <a:srgbClr val="000000"/>
              </a:solidFill>
              <a:latin typeface="Calibri"/>
              <a:ea typeface="Calibri"/>
              <a:cs typeface="Calibri"/>
            </a:rPr>
            <a:t>Obtain</a:t>
          </a:r>
          <a:r>
            <a:rPr lang="en-US" cap="none" sz="900" b="0" i="0" u="none" baseline="0">
              <a:solidFill>
                <a:srgbClr val="000000"/>
              </a:solidFill>
              <a:latin typeface="Calibri"/>
              <a:ea typeface="Calibri"/>
              <a:cs typeface="Calibri"/>
            </a:rPr>
            <a:t> loans as required</a:t>
          </a:r>
        </a:p>
      </xdr:txBody>
    </xdr:sp>
    <xdr:clientData/>
  </xdr:twoCellAnchor>
  <xdr:twoCellAnchor>
    <xdr:from>
      <xdr:col>13</xdr:col>
      <xdr:colOff>238125</xdr:colOff>
      <xdr:row>26</xdr:row>
      <xdr:rowOff>171450</xdr:rowOff>
    </xdr:from>
    <xdr:to>
      <xdr:col>15</xdr:col>
      <xdr:colOff>276225</xdr:colOff>
      <xdr:row>28</xdr:row>
      <xdr:rowOff>95250</xdr:rowOff>
    </xdr:to>
    <xdr:sp>
      <xdr:nvSpPr>
        <xdr:cNvPr id="14" name="Rectangular Callout 16"/>
        <xdr:cNvSpPr>
          <a:spLocks/>
        </xdr:cNvSpPr>
      </xdr:nvSpPr>
      <xdr:spPr>
        <a:xfrm>
          <a:off x="6324600" y="4457700"/>
          <a:ext cx="914400" cy="285750"/>
        </a:xfrm>
        <a:prstGeom prst="wedgeRectCallout">
          <a:avLst>
            <a:gd name="adj1" fmla="val -42314"/>
            <a:gd name="adj2" fmla="val 77967"/>
          </a:avLst>
        </a:prstGeom>
        <a:solidFill>
          <a:srgbClr val="DCE6F2"/>
        </a:solidFill>
        <a:ln w="25400" cmpd="sng">
          <a:solidFill>
            <a:srgbClr val="385D8A"/>
          </a:solidFill>
          <a:headEnd type="none"/>
          <a:tailEnd type="none"/>
        </a:ln>
      </xdr:spPr>
      <xdr:txBody>
        <a:bodyPr vertOverflow="clip" wrap="square" anchor="ctr"/>
        <a:p>
          <a:pPr algn="ctr">
            <a:defRPr/>
          </a:pPr>
          <a:r>
            <a:rPr lang="en-US" cap="none" sz="900" b="0" i="0" u="none" baseline="0">
              <a:solidFill>
                <a:srgbClr val="000000"/>
              </a:solidFill>
              <a:latin typeface="Calibri"/>
              <a:ea typeface="Calibri"/>
              <a:cs typeface="Calibri"/>
            </a:rPr>
            <a:t>Enter amount of loan repayment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9525</xdr:rowOff>
    </xdr:from>
    <xdr:to>
      <xdr:col>3</xdr:col>
      <xdr:colOff>1971675</xdr:colOff>
      <xdr:row>9</xdr:row>
      <xdr:rowOff>76200</xdr:rowOff>
    </xdr:to>
    <xdr:sp>
      <xdr:nvSpPr>
        <xdr:cNvPr id="1" name="TextBox 1"/>
        <xdr:cNvSpPr txBox="1">
          <a:spLocks noChangeArrowheads="1"/>
        </xdr:cNvSpPr>
      </xdr:nvSpPr>
      <xdr:spPr>
        <a:xfrm>
          <a:off x="152400" y="781050"/>
          <a:ext cx="3028950" cy="981075"/>
        </a:xfrm>
        <a:prstGeom prst="rect">
          <a:avLst/>
        </a:prstGeom>
        <a:solidFill>
          <a:srgbClr val="F2DCDB"/>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Calibri"/>
              <a:ea typeface="Calibri"/>
              <a:cs typeface="Calibri"/>
            </a:rPr>
            <a:t>Note: This table does not contain all possible assets. If </a:t>
          </a:r>
          <a:r>
            <a:rPr lang="en-US" cap="none" sz="1000" b="1" i="0" u="none" baseline="0">
              <a:solidFill>
                <a:srgbClr val="000000"/>
              </a:solidFill>
              <a:latin typeface="Calibri"/>
              <a:ea typeface="Calibri"/>
              <a:cs typeface="Calibri"/>
            </a:rPr>
            <a:t> you have an asset not on this table, please make your best estimate of the Service Life and continue with the process. Don't allow this to hold you up. Please let the Pilot Project coordinator know what is missing.</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waterbc.ca/" TargetMode="External" /><Relationship Id="rId2" Type="http://schemas.openxmlformats.org/officeDocument/2006/relationships/drawing" Target="../drawings/drawing4.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23"/>
  <sheetViews>
    <sheetView tabSelected="1" zoomScalePageLayoutView="0" workbookViewId="0" topLeftCell="A1">
      <selection activeCell="K12" sqref="K12"/>
    </sheetView>
  </sheetViews>
  <sheetFormatPr defaultColWidth="9.140625" defaultRowHeight="15"/>
  <cols>
    <col min="1" max="1" width="6.140625" style="0" customWidth="1"/>
    <col min="2" max="2" width="29.140625" style="0" customWidth="1"/>
    <col min="3" max="3" width="7.28125" style="0" customWidth="1"/>
    <col min="4" max="4" width="10.421875" style="0" customWidth="1"/>
    <col min="5" max="5" width="8.140625" style="0" customWidth="1"/>
    <col min="6" max="6" width="11.140625" style="0" customWidth="1"/>
    <col min="7" max="7" width="9.8515625" style="0" customWidth="1"/>
    <col min="8" max="8" width="37.8515625" style="0" customWidth="1"/>
  </cols>
  <sheetData>
    <row r="1" ht="18">
      <c r="A1" s="67" t="s">
        <v>161</v>
      </c>
    </row>
    <row r="2" s="51" customFormat="1" ht="7.5" customHeight="1">
      <c r="A2" s="67"/>
    </row>
    <row r="3" spans="1:8" ht="14.25">
      <c r="A3" s="123" t="s">
        <v>3</v>
      </c>
      <c r="B3" s="68"/>
      <c r="C3" s="8"/>
      <c r="D3" s="124" t="s">
        <v>4</v>
      </c>
      <c r="E3" s="68"/>
      <c r="F3" s="68"/>
      <c r="G3" s="6" t="s">
        <v>2</v>
      </c>
      <c r="H3" s="125" t="s">
        <v>77</v>
      </c>
    </row>
    <row r="5" spans="1:8" s="1" customFormat="1" ht="37.5" customHeight="1">
      <c r="A5" s="3" t="s">
        <v>0</v>
      </c>
      <c r="B5" s="113" t="s">
        <v>1</v>
      </c>
      <c r="C5" s="4" t="s">
        <v>5</v>
      </c>
      <c r="D5" s="4" t="s">
        <v>40</v>
      </c>
      <c r="E5" s="4" t="s">
        <v>7</v>
      </c>
      <c r="F5" s="4" t="s">
        <v>41</v>
      </c>
      <c r="G5" s="4" t="s">
        <v>42</v>
      </c>
      <c r="H5" s="126" t="s">
        <v>78</v>
      </c>
    </row>
    <row r="6" spans="1:8" ht="4.5" customHeight="1" thickBot="1">
      <c r="A6" s="2"/>
      <c r="B6" s="2"/>
      <c r="C6" s="2"/>
      <c r="D6" s="2"/>
      <c r="E6" s="2"/>
      <c r="F6" s="2"/>
      <c r="G6" s="2"/>
      <c r="H6" s="2"/>
    </row>
    <row r="7" ht="6.75" customHeight="1"/>
    <row r="8" spans="1:8" ht="27.75" customHeight="1">
      <c r="A8" s="70">
        <v>1.1</v>
      </c>
      <c r="B8" s="71" t="s">
        <v>54</v>
      </c>
      <c r="C8" s="7"/>
      <c r="D8" s="7"/>
      <c r="E8" s="7"/>
      <c r="F8" s="7"/>
      <c r="G8" s="7"/>
      <c r="H8" s="7"/>
    </row>
    <row r="9" spans="1:8" ht="27.75" customHeight="1">
      <c r="A9" s="7"/>
      <c r="B9" s="7"/>
      <c r="C9" s="7"/>
      <c r="D9" s="7"/>
      <c r="E9" s="7"/>
      <c r="F9" s="7"/>
      <c r="G9" s="7"/>
      <c r="H9" s="7"/>
    </row>
    <row r="10" spans="1:8" ht="27.75" customHeight="1">
      <c r="A10" s="7"/>
      <c r="B10" s="7"/>
      <c r="C10" s="7"/>
      <c r="D10" s="7"/>
      <c r="E10" s="7"/>
      <c r="F10" s="7"/>
      <c r="G10" s="7"/>
      <c r="H10" s="7"/>
    </row>
    <row r="11" spans="1:8" ht="27.75" customHeight="1">
      <c r="A11" s="7"/>
      <c r="B11" s="7"/>
      <c r="C11" s="7"/>
      <c r="D11" s="7"/>
      <c r="E11" s="7"/>
      <c r="F11" s="7"/>
      <c r="G11" s="7"/>
      <c r="H11" s="7"/>
    </row>
    <row r="12" spans="1:8" ht="27.75" customHeight="1">
      <c r="A12" s="7"/>
      <c r="B12" s="7"/>
      <c r="C12" s="7"/>
      <c r="D12" s="7"/>
      <c r="E12" s="7"/>
      <c r="F12" s="7"/>
      <c r="G12" s="7"/>
      <c r="H12" s="7"/>
    </row>
    <row r="13" spans="1:8" ht="27.75" customHeight="1">
      <c r="A13" s="7"/>
      <c r="B13" s="7"/>
      <c r="C13" s="7"/>
      <c r="D13" s="7"/>
      <c r="E13" s="7"/>
      <c r="F13" s="7"/>
      <c r="G13" s="7"/>
      <c r="H13" s="7"/>
    </row>
    <row r="14" spans="1:8" ht="27.75" customHeight="1">
      <c r="A14" s="7"/>
      <c r="B14" s="7"/>
      <c r="C14" s="7"/>
      <c r="D14" s="7"/>
      <c r="E14" s="7"/>
      <c r="F14" s="7"/>
      <c r="G14" s="7"/>
      <c r="H14" s="7"/>
    </row>
    <row r="15" spans="1:8" ht="27.75" customHeight="1">
      <c r="A15" s="7"/>
      <c r="B15" s="7"/>
      <c r="C15" s="7"/>
      <c r="D15" s="7"/>
      <c r="E15" s="7"/>
      <c r="F15" s="7"/>
      <c r="G15" s="7"/>
      <c r="H15" s="7"/>
    </row>
    <row r="16" spans="1:8" ht="27.75" customHeight="1">
      <c r="A16" s="7"/>
      <c r="B16" s="7"/>
      <c r="C16" s="7"/>
      <c r="D16" s="7"/>
      <c r="E16" s="7"/>
      <c r="F16" s="7"/>
      <c r="G16" s="7"/>
      <c r="H16" s="7"/>
    </row>
    <row r="17" spans="1:8" ht="27.75" customHeight="1">
      <c r="A17" s="7"/>
      <c r="B17" s="7"/>
      <c r="C17" s="7"/>
      <c r="D17" s="7"/>
      <c r="E17" s="7"/>
      <c r="F17" s="7"/>
      <c r="G17" s="7"/>
      <c r="H17" s="7"/>
    </row>
    <row r="18" spans="1:8" ht="27.75" customHeight="1">
      <c r="A18" s="7"/>
      <c r="B18" s="7"/>
      <c r="C18" s="7"/>
      <c r="D18" s="7"/>
      <c r="E18" s="7"/>
      <c r="F18" s="7"/>
      <c r="G18" s="7"/>
      <c r="H18" s="7"/>
    </row>
    <row r="19" spans="1:8" ht="27.75" customHeight="1">
      <c r="A19" s="7"/>
      <c r="B19" s="7"/>
      <c r="C19" s="7"/>
      <c r="D19" s="7"/>
      <c r="E19" s="7"/>
      <c r="F19" s="7"/>
      <c r="G19" s="7"/>
      <c r="H19" s="7"/>
    </row>
    <row r="20" spans="1:8" ht="27.75" customHeight="1">
      <c r="A20" s="7"/>
      <c r="B20" s="7"/>
      <c r="C20" s="7"/>
      <c r="D20" s="7"/>
      <c r="E20" s="7"/>
      <c r="F20" s="7"/>
      <c r="G20" s="7"/>
      <c r="H20" s="7"/>
    </row>
    <row r="21" spans="1:8" ht="27.75" customHeight="1">
      <c r="A21" s="7"/>
      <c r="B21" s="7"/>
      <c r="C21" s="7"/>
      <c r="D21" s="7"/>
      <c r="E21" s="7"/>
      <c r="F21" s="7"/>
      <c r="G21" s="7"/>
      <c r="H21" s="7"/>
    </row>
    <row r="22" spans="1:8" ht="16.5" customHeight="1">
      <c r="A22" s="50" t="s">
        <v>44</v>
      </c>
      <c r="C22" s="50"/>
      <c r="D22" s="50"/>
      <c r="E22" s="50" t="s">
        <v>43</v>
      </c>
      <c r="G22" s="50"/>
      <c r="H22" s="50"/>
    </row>
    <row r="23" spans="1:8" ht="11.25" customHeight="1" thickBot="1">
      <c r="A23" s="64"/>
      <c r="B23" s="64"/>
      <c r="C23" s="64"/>
      <c r="D23" s="64"/>
      <c r="E23" s="64"/>
      <c r="F23" s="64"/>
      <c r="G23" s="64"/>
      <c r="H23" s="64"/>
    </row>
    <row r="24" ht="27.75" customHeight="1"/>
    <row r="25" ht="27.75" customHeight="1"/>
    <row r="26" ht="27.75" customHeight="1"/>
    <row r="27" ht="27.75" customHeight="1"/>
    <row r="28" ht="27.75" customHeight="1"/>
    <row r="29" ht="27.75" customHeight="1"/>
  </sheetData>
  <sheetProtection/>
  <printOptions/>
  <pageMargins left="0.53" right="1.06" top="0.57" bottom="0.52" header="0.31496062992125984" footer="0.31496062992125984"/>
  <pageSetup horizontalDpi="1200" verticalDpi="1200" orientation="landscape" r:id="rId2"/>
  <drawing r:id="rId1"/>
</worksheet>
</file>

<file path=xl/worksheets/sheet2.xml><?xml version="1.0" encoding="utf-8"?>
<worksheet xmlns="http://schemas.openxmlformats.org/spreadsheetml/2006/main" xmlns:r="http://schemas.openxmlformats.org/officeDocument/2006/relationships">
  <dimension ref="A1:H23"/>
  <sheetViews>
    <sheetView zoomScalePageLayoutView="0" workbookViewId="0" topLeftCell="A1">
      <selection activeCell="A1" sqref="A1"/>
    </sheetView>
  </sheetViews>
  <sheetFormatPr defaultColWidth="9.140625" defaultRowHeight="15"/>
  <cols>
    <col min="1" max="1" width="6.140625" style="51" customWidth="1"/>
    <col min="2" max="2" width="29.140625" style="51" customWidth="1"/>
    <col min="3" max="3" width="7.28125" style="51" customWidth="1"/>
    <col min="4" max="4" width="10.421875" style="51" customWidth="1"/>
    <col min="5" max="5" width="8.140625" style="51" customWidth="1"/>
    <col min="6" max="6" width="11.140625" style="51" customWidth="1"/>
    <col min="7" max="7" width="9.8515625" style="51" customWidth="1"/>
    <col min="8" max="8" width="37.8515625" style="51" customWidth="1"/>
    <col min="9" max="16384" width="8.7109375" style="51" customWidth="1"/>
  </cols>
  <sheetData>
    <row r="1" ht="18">
      <c r="A1" s="67" t="s">
        <v>160</v>
      </c>
    </row>
    <row r="2" ht="7.5" customHeight="1">
      <c r="A2" s="67"/>
    </row>
    <row r="3" spans="1:8" ht="14.25">
      <c r="A3" s="123" t="s">
        <v>3</v>
      </c>
      <c r="B3" s="68"/>
      <c r="C3" s="8"/>
      <c r="D3" s="124" t="s">
        <v>4</v>
      </c>
      <c r="E3" s="68"/>
      <c r="F3" s="68"/>
      <c r="G3" s="6" t="s">
        <v>2</v>
      </c>
      <c r="H3" s="125" t="s">
        <v>77</v>
      </c>
    </row>
    <row r="5" spans="1:8" s="1" customFormat="1" ht="37.5" customHeight="1">
      <c r="A5" s="3" t="s">
        <v>0</v>
      </c>
      <c r="B5" s="113" t="s">
        <v>1</v>
      </c>
      <c r="C5" s="4" t="s">
        <v>5</v>
      </c>
      <c r="D5" s="4" t="s">
        <v>40</v>
      </c>
      <c r="E5" s="4" t="s">
        <v>7</v>
      </c>
      <c r="F5" s="4" t="s">
        <v>41</v>
      </c>
      <c r="G5" s="4" t="s">
        <v>42</v>
      </c>
      <c r="H5" s="126" t="s">
        <v>78</v>
      </c>
    </row>
    <row r="6" spans="1:8" ht="4.5" customHeight="1" thickBot="1">
      <c r="A6" s="64"/>
      <c r="B6" s="64"/>
      <c r="C6" s="64"/>
      <c r="D6" s="64"/>
      <c r="E6" s="64"/>
      <c r="F6" s="64"/>
      <c r="G6" s="64"/>
      <c r="H6" s="64"/>
    </row>
    <row r="7" ht="6.75" customHeight="1"/>
    <row r="8" spans="1:8" ht="27.75" customHeight="1">
      <c r="A8" s="70"/>
      <c r="B8" s="71"/>
      <c r="C8" s="7"/>
      <c r="D8" s="7"/>
      <c r="E8" s="7"/>
      <c r="F8" s="7"/>
      <c r="G8" s="7"/>
      <c r="H8" s="7"/>
    </row>
    <row r="9" spans="1:8" ht="27.75" customHeight="1">
      <c r="A9" s="7"/>
      <c r="B9" s="7"/>
      <c r="C9" s="7"/>
      <c r="D9" s="7"/>
      <c r="E9" s="7"/>
      <c r="F9" s="7"/>
      <c r="G9" s="7"/>
      <c r="H9" s="7"/>
    </row>
    <row r="10" spans="1:8" ht="27.75" customHeight="1">
      <c r="A10" s="7"/>
      <c r="B10" s="7"/>
      <c r="C10" s="7"/>
      <c r="D10" s="7"/>
      <c r="E10" s="7"/>
      <c r="F10" s="7"/>
      <c r="G10" s="7"/>
      <c r="H10" s="7"/>
    </row>
    <row r="11" spans="1:8" ht="27.75" customHeight="1">
      <c r="A11" s="7"/>
      <c r="B11" s="7"/>
      <c r="C11" s="7"/>
      <c r="D11" s="7"/>
      <c r="E11" s="7"/>
      <c r="F11" s="7"/>
      <c r="G11" s="7"/>
      <c r="H11" s="7"/>
    </row>
    <row r="12" spans="1:8" ht="27.75" customHeight="1">
      <c r="A12" s="7"/>
      <c r="B12" s="7"/>
      <c r="C12" s="7"/>
      <c r="D12" s="7"/>
      <c r="E12" s="7"/>
      <c r="F12" s="7"/>
      <c r="G12" s="7"/>
      <c r="H12" s="7"/>
    </row>
    <row r="13" spans="1:8" ht="27.75" customHeight="1">
      <c r="A13" s="7"/>
      <c r="B13" s="7"/>
      <c r="C13" s="7"/>
      <c r="D13" s="7"/>
      <c r="E13" s="7"/>
      <c r="F13" s="7"/>
      <c r="G13" s="7"/>
      <c r="H13" s="7"/>
    </row>
    <row r="14" spans="1:8" ht="27.75" customHeight="1">
      <c r="A14" s="7"/>
      <c r="B14" s="7"/>
      <c r="C14" s="7"/>
      <c r="D14" s="7"/>
      <c r="E14" s="7"/>
      <c r="F14" s="7"/>
      <c r="G14" s="7"/>
      <c r="H14" s="7"/>
    </row>
    <row r="15" spans="1:8" ht="27.75" customHeight="1">
      <c r="A15" s="7"/>
      <c r="B15" s="7"/>
      <c r="C15" s="7"/>
      <c r="D15" s="7"/>
      <c r="E15" s="7"/>
      <c r="F15" s="7"/>
      <c r="G15" s="7"/>
      <c r="H15" s="7"/>
    </row>
    <row r="16" spans="1:8" ht="27.75" customHeight="1">
      <c r="A16" s="7"/>
      <c r="B16" s="7"/>
      <c r="C16" s="7"/>
      <c r="D16" s="7"/>
      <c r="E16" s="7"/>
      <c r="F16" s="7"/>
      <c r="G16" s="7"/>
      <c r="H16" s="7"/>
    </row>
    <row r="17" spans="1:8" ht="27.75" customHeight="1">
      <c r="A17" s="7"/>
      <c r="B17" s="7"/>
      <c r="C17" s="7"/>
      <c r="D17" s="7"/>
      <c r="E17" s="7"/>
      <c r="F17" s="7"/>
      <c r="G17" s="7"/>
      <c r="H17" s="7"/>
    </row>
    <row r="18" spans="1:8" ht="27.75" customHeight="1">
      <c r="A18" s="7"/>
      <c r="B18" s="7"/>
      <c r="C18" s="7"/>
      <c r="D18" s="7"/>
      <c r="E18" s="7"/>
      <c r="F18" s="7"/>
      <c r="G18" s="7"/>
      <c r="H18" s="7"/>
    </row>
    <row r="19" spans="1:8" ht="27.75" customHeight="1">
      <c r="A19" s="7"/>
      <c r="B19" s="7"/>
      <c r="C19" s="7"/>
      <c r="D19" s="7"/>
      <c r="E19" s="7"/>
      <c r="F19" s="7"/>
      <c r="G19" s="7"/>
      <c r="H19" s="7"/>
    </row>
    <row r="20" spans="1:8" ht="27.75" customHeight="1">
      <c r="A20" s="7"/>
      <c r="B20" s="7"/>
      <c r="C20" s="7"/>
      <c r="D20" s="7"/>
      <c r="E20" s="7"/>
      <c r="F20" s="7"/>
      <c r="G20" s="7"/>
      <c r="H20" s="7"/>
    </row>
    <row r="21" spans="1:8" ht="27.75" customHeight="1">
      <c r="A21" s="7"/>
      <c r="B21" s="7"/>
      <c r="C21" s="7"/>
      <c r="D21" s="7"/>
      <c r="E21" s="7"/>
      <c r="F21" s="7"/>
      <c r="G21" s="7"/>
      <c r="H21" s="7"/>
    </row>
    <row r="22" spans="1:8" ht="16.5" customHeight="1">
      <c r="A22" s="50" t="s">
        <v>44</v>
      </c>
      <c r="C22" s="50"/>
      <c r="D22" s="50"/>
      <c r="E22" s="50" t="s">
        <v>43</v>
      </c>
      <c r="G22" s="50"/>
      <c r="H22" s="50"/>
    </row>
    <row r="23" spans="1:8" ht="7.5" customHeight="1" thickBot="1">
      <c r="A23" s="64"/>
      <c r="B23" s="64"/>
      <c r="C23" s="64"/>
      <c r="D23" s="64"/>
      <c r="E23" s="64"/>
      <c r="F23" s="64"/>
      <c r="G23" s="64"/>
      <c r="H23" s="64"/>
    </row>
    <row r="24" ht="4.5" customHeight="1"/>
    <row r="25" ht="27.75" customHeight="1"/>
    <row r="26" ht="27.75" customHeight="1"/>
    <row r="27" ht="27.75" customHeight="1"/>
    <row r="28" ht="27.75" customHeight="1"/>
    <row r="29" ht="27.75" customHeight="1"/>
  </sheetData>
  <sheetProtection/>
  <printOptions/>
  <pageMargins left="0.53" right="1.06" top="0.57" bottom="0.52" header="0.31496062992125984" footer="0.31496062992125984"/>
  <pageSetup horizontalDpi="1200" verticalDpi="1200" orientation="landscape" r:id="rId1"/>
</worksheet>
</file>

<file path=xl/worksheets/sheet3.xml><?xml version="1.0" encoding="utf-8"?>
<worksheet xmlns="http://schemas.openxmlformats.org/spreadsheetml/2006/main" xmlns:r="http://schemas.openxmlformats.org/officeDocument/2006/relationships">
  <dimension ref="A1:Q34"/>
  <sheetViews>
    <sheetView zoomScalePageLayoutView="0" workbookViewId="0" topLeftCell="A1">
      <selection activeCell="A1" sqref="A1"/>
    </sheetView>
  </sheetViews>
  <sheetFormatPr defaultColWidth="9.140625" defaultRowHeight="15"/>
  <cols>
    <col min="2" max="2" width="1.57421875" style="0" customWidth="1"/>
    <col min="3" max="3" width="5.421875" style="0" customWidth="1"/>
    <col min="4" max="4" width="11.00390625" style="0" customWidth="1"/>
    <col min="5" max="8" width="11.57421875" style="0" customWidth="1"/>
    <col min="9" max="9" width="1.57421875" style="0" customWidth="1"/>
    <col min="10" max="10" width="9.421875" style="0" customWidth="1"/>
    <col min="11" max="11" width="1.57421875" style="0" customWidth="1"/>
    <col min="12" max="12" width="4.57421875" style="51" customWidth="1"/>
    <col min="13" max="13" width="1.57421875" style="51" customWidth="1"/>
    <col min="14" max="14" width="13.421875" style="0" customWidth="1"/>
    <col min="15" max="15" width="9.7109375" style="0" customWidth="1"/>
    <col min="16" max="16" width="1.57421875" style="0" customWidth="1"/>
  </cols>
  <sheetData>
    <row r="1" spans="1:12" ht="18">
      <c r="A1" s="120" t="s">
        <v>169</v>
      </c>
      <c r="J1" s="50" t="s">
        <v>75</v>
      </c>
      <c r="L1" s="122" t="s">
        <v>76</v>
      </c>
    </row>
    <row r="2" s="51" customFormat="1" ht="15">
      <c r="A2" s="48"/>
    </row>
    <row r="3" spans="1:6" s="51" customFormat="1" ht="15">
      <c r="A3" s="48"/>
      <c r="C3" s="115" t="s">
        <v>33</v>
      </c>
      <c r="F3" s="114"/>
    </row>
    <row r="4" s="51" customFormat="1" ht="6.75" customHeight="1">
      <c r="A4" s="48"/>
    </row>
    <row r="5" spans="1:13" s="51" customFormat="1" ht="6" customHeight="1">
      <c r="A5" s="48"/>
      <c r="B5" s="20"/>
      <c r="C5" s="21"/>
      <c r="D5" s="21"/>
      <c r="E5" s="21"/>
      <c r="F5" s="21"/>
      <c r="G5" s="21"/>
      <c r="H5" s="21"/>
      <c r="I5" s="21"/>
      <c r="J5" s="21"/>
      <c r="K5" s="22"/>
      <c r="L5" s="8"/>
      <c r="M5" s="8"/>
    </row>
    <row r="6" spans="1:13" s="51" customFormat="1" ht="15">
      <c r="A6" s="48"/>
      <c r="B6" s="26"/>
      <c r="C6" s="20" t="s">
        <v>32</v>
      </c>
      <c r="D6" s="21"/>
      <c r="E6" s="21"/>
      <c r="F6" s="21"/>
      <c r="G6" s="21"/>
      <c r="H6" s="21"/>
      <c r="I6" s="21"/>
      <c r="J6" s="25" t="s">
        <v>31</v>
      </c>
      <c r="K6" s="27"/>
      <c r="L6" s="8"/>
      <c r="M6" s="8"/>
    </row>
    <row r="7" spans="1:13" s="51" customFormat="1" ht="15">
      <c r="A7" s="48"/>
      <c r="B7" s="26"/>
      <c r="C7" s="33" t="s">
        <v>34</v>
      </c>
      <c r="D7" s="34"/>
      <c r="E7" s="34"/>
      <c r="F7" s="34"/>
      <c r="G7" s="34"/>
      <c r="H7" s="34"/>
      <c r="I7" s="35"/>
      <c r="J7" s="189" t="s">
        <v>30</v>
      </c>
      <c r="K7" s="27"/>
      <c r="L7" s="8"/>
      <c r="M7" s="8"/>
    </row>
    <row r="8" spans="1:13" s="51" customFormat="1" ht="15">
      <c r="A8" s="48"/>
      <c r="B8" s="26"/>
      <c r="C8" s="36" t="s">
        <v>35</v>
      </c>
      <c r="D8" s="37"/>
      <c r="E8" s="38"/>
      <c r="F8" s="38"/>
      <c r="G8" s="38"/>
      <c r="H8" s="38"/>
      <c r="I8" s="39"/>
      <c r="J8" s="189"/>
      <c r="K8" s="27"/>
      <c r="L8" s="8"/>
      <c r="M8" s="8"/>
    </row>
    <row r="9" spans="1:13" s="51" customFormat="1" ht="15">
      <c r="A9" s="48"/>
      <c r="B9" s="26"/>
      <c r="C9" s="36" t="s">
        <v>36</v>
      </c>
      <c r="D9" s="37"/>
      <c r="E9" s="37"/>
      <c r="F9" s="37"/>
      <c r="G9" s="37"/>
      <c r="H9" s="37"/>
      <c r="I9" s="40"/>
      <c r="J9" s="190"/>
      <c r="K9" s="27"/>
      <c r="L9" s="8"/>
      <c r="M9" s="8"/>
    </row>
    <row r="10" spans="1:13" s="51" customFormat="1" ht="15">
      <c r="A10" s="48"/>
      <c r="B10" s="26"/>
      <c r="C10" s="41" t="s">
        <v>37</v>
      </c>
      <c r="D10" s="42"/>
      <c r="E10" s="42"/>
      <c r="F10" s="42"/>
      <c r="G10" s="42"/>
      <c r="H10" s="42"/>
      <c r="I10" s="43"/>
      <c r="J10" s="47" t="s">
        <v>15</v>
      </c>
      <c r="K10" s="27"/>
      <c r="L10" s="8"/>
      <c r="M10" s="8"/>
    </row>
    <row r="11" spans="1:13" s="51" customFormat="1" ht="15">
      <c r="A11" s="48"/>
      <c r="B11" s="26"/>
      <c r="C11" s="44" t="s">
        <v>38</v>
      </c>
      <c r="D11" s="45"/>
      <c r="E11" s="45"/>
      <c r="F11" s="45"/>
      <c r="G11" s="45"/>
      <c r="H11" s="45"/>
      <c r="I11" s="45"/>
      <c r="J11" s="46" t="s">
        <v>16</v>
      </c>
      <c r="K11" s="27"/>
      <c r="L11" s="8"/>
      <c r="M11" s="8"/>
    </row>
    <row r="12" spans="1:13" s="51" customFormat="1" ht="15">
      <c r="A12" s="48"/>
      <c r="B12" s="26"/>
      <c r="C12" s="23"/>
      <c r="D12" s="61"/>
      <c r="E12" s="61"/>
      <c r="F12" s="61"/>
      <c r="G12" s="61"/>
      <c r="H12" s="61"/>
      <c r="I12" s="61"/>
      <c r="J12" s="24"/>
      <c r="K12" s="27"/>
      <c r="L12" s="8"/>
      <c r="M12" s="8"/>
    </row>
    <row r="13" spans="1:13" s="51" customFormat="1" ht="6" customHeight="1">
      <c r="A13" s="48"/>
      <c r="B13" s="23"/>
      <c r="C13" s="61"/>
      <c r="D13" s="61"/>
      <c r="E13" s="61"/>
      <c r="F13" s="61"/>
      <c r="G13" s="61"/>
      <c r="H13" s="61"/>
      <c r="I13" s="61"/>
      <c r="J13" s="61"/>
      <c r="K13" s="24"/>
      <c r="L13" s="8"/>
      <c r="M13" s="8"/>
    </row>
    <row r="14" spans="1:13" s="51" customFormat="1" ht="15" customHeight="1">
      <c r="A14" s="48"/>
      <c r="B14" s="8"/>
      <c r="C14" s="8"/>
      <c r="D14" s="8"/>
      <c r="E14" s="8"/>
      <c r="F14" s="8"/>
      <c r="G14" s="8"/>
      <c r="H14" s="8"/>
      <c r="I14" s="8"/>
      <c r="J14" s="8"/>
      <c r="K14" s="8"/>
      <c r="L14" s="8"/>
      <c r="M14" s="8"/>
    </row>
    <row r="15" spans="1:13" s="51" customFormat="1" ht="15" customHeight="1">
      <c r="A15" s="48"/>
      <c r="B15" s="8"/>
      <c r="C15" s="8"/>
      <c r="D15" s="8"/>
      <c r="E15" s="8"/>
      <c r="F15" s="8"/>
      <c r="G15" s="8"/>
      <c r="H15" s="8"/>
      <c r="I15" s="8"/>
      <c r="J15" s="8"/>
      <c r="K15" s="8"/>
      <c r="L15" s="8"/>
      <c r="M15" s="8"/>
    </row>
    <row r="16" ht="14.25">
      <c r="J16" s="114"/>
    </row>
    <row r="17" spans="3:14" ht="15">
      <c r="C17" s="115" t="s">
        <v>8</v>
      </c>
      <c r="F17" s="114"/>
      <c r="N17" s="115" t="s">
        <v>29</v>
      </c>
    </row>
    <row r="18" ht="6" customHeight="1" thickBot="1">
      <c r="P18" s="8"/>
    </row>
    <row r="19" spans="2:16" ht="9.75" customHeight="1">
      <c r="B19" s="9"/>
      <c r="C19" s="10"/>
      <c r="D19" s="10"/>
      <c r="E19" s="10"/>
      <c r="F19" s="10"/>
      <c r="G19" s="10"/>
      <c r="H19" s="10"/>
      <c r="I19" s="11"/>
      <c r="K19" s="8"/>
      <c r="L19" s="8"/>
      <c r="M19" s="9"/>
      <c r="N19" s="10"/>
      <c r="O19" s="11"/>
      <c r="P19" s="27"/>
    </row>
    <row r="20" spans="2:16" ht="14.25">
      <c r="B20" s="12"/>
      <c r="C20" s="8"/>
      <c r="D20" s="8"/>
      <c r="E20" s="186" t="s">
        <v>18</v>
      </c>
      <c r="F20" s="187"/>
      <c r="G20" s="187"/>
      <c r="H20" s="188"/>
      <c r="I20" s="13"/>
      <c r="K20" s="8"/>
      <c r="L20" s="8"/>
      <c r="M20" s="12"/>
      <c r="N20" s="19" t="s">
        <v>23</v>
      </c>
      <c r="O20" s="119" t="s">
        <v>24</v>
      </c>
      <c r="P20" s="27"/>
    </row>
    <row r="21" spans="2:16" ht="14.25">
      <c r="B21" s="12"/>
      <c r="C21" s="8"/>
      <c r="D21" s="8"/>
      <c r="E21" s="18" t="s">
        <v>12</v>
      </c>
      <c r="F21" s="18" t="s">
        <v>9</v>
      </c>
      <c r="G21" s="18" t="s">
        <v>10</v>
      </c>
      <c r="H21" s="18" t="s">
        <v>11</v>
      </c>
      <c r="I21" s="13"/>
      <c r="K21" s="8"/>
      <c r="L21" s="8"/>
      <c r="M21" s="12"/>
      <c r="N21" s="8"/>
      <c r="O21" s="13"/>
      <c r="P21" s="27"/>
    </row>
    <row r="22" spans="2:16" ht="19.5" customHeight="1">
      <c r="B22" s="12"/>
      <c r="C22" s="185" t="s">
        <v>17</v>
      </c>
      <c r="D22" s="17" t="s">
        <v>13</v>
      </c>
      <c r="E22" s="28" t="s">
        <v>19</v>
      </c>
      <c r="F22" s="28" t="s">
        <v>19</v>
      </c>
      <c r="G22" s="29" t="s">
        <v>20</v>
      </c>
      <c r="H22" s="30" t="s">
        <v>20</v>
      </c>
      <c r="I22" s="13"/>
      <c r="K22" s="8"/>
      <c r="L22" s="8"/>
      <c r="M22" s="12"/>
      <c r="N22" s="116" t="s">
        <v>20</v>
      </c>
      <c r="O22" s="121" t="s">
        <v>25</v>
      </c>
      <c r="P22" s="27"/>
    </row>
    <row r="23" spans="2:16" ht="19.5" customHeight="1">
      <c r="B23" s="12"/>
      <c r="C23" s="185"/>
      <c r="D23" s="17" t="s">
        <v>14</v>
      </c>
      <c r="E23" s="31" t="s">
        <v>21</v>
      </c>
      <c r="F23" s="28" t="s">
        <v>19</v>
      </c>
      <c r="G23" s="28" t="s">
        <v>19</v>
      </c>
      <c r="H23" s="28" t="s">
        <v>19</v>
      </c>
      <c r="I23" s="13"/>
      <c r="K23" s="8"/>
      <c r="L23" s="8"/>
      <c r="M23" s="12"/>
      <c r="N23" s="117" t="s">
        <v>19</v>
      </c>
      <c r="O23" s="121" t="s">
        <v>26</v>
      </c>
      <c r="P23" s="27"/>
    </row>
    <row r="24" spans="2:16" ht="19.5" customHeight="1">
      <c r="B24" s="12"/>
      <c r="C24" s="185"/>
      <c r="D24" s="17" t="s">
        <v>15</v>
      </c>
      <c r="E24" s="32" t="s">
        <v>22</v>
      </c>
      <c r="F24" s="31" t="s">
        <v>21</v>
      </c>
      <c r="G24" s="31" t="s">
        <v>21</v>
      </c>
      <c r="H24" s="28" t="s">
        <v>19</v>
      </c>
      <c r="I24" s="13"/>
      <c r="K24" s="8"/>
      <c r="L24" s="8"/>
      <c r="M24" s="12"/>
      <c r="N24" s="118" t="s">
        <v>21</v>
      </c>
      <c r="O24" s="121" t="s">
        <v>27</v>
      </c>
      <c r="P24" s="27"/>
    </row>
    <row r="25" spans="2:16" ht="19.5" customHeight="1">
      <c r="B25" s="12"/>
      <c r="C25" s="185"/>
      <c r="D25" s="17" t="s">
        <v>16</v>
      </c>
      <c r="E25" s="32" t="s">
        <v>22</v>
      </c>
      <c r="F25" s="32" t="s">
        <v>22</v>
      </c>
      <c r="G25" s="32" t="s">
        <v>22</v>
      </c>
      <c r="H25" s="31" t="s">
        <v>21</v>
      </c>
      <c r="I25" s="13"/>
      <c r="K25" s="8"/>
      <c r="L25" s="8"/>
      <c r="M25" s="12"/>
      <c r="N25" s="45" t="s">
        <v>22</v>
      </c>
      <c r="O25" s="121" t="s">
        <v>28</v>
      </c>
      <c r="P25" s="27"/>
    </row>
    <row r="26" spans="2:16" ht="15" thickBot="1">
      <c r="B26" s="12"/>
      <c r="C26" s="14"/>
      <c r="D26" s="8"/>
      <c r="E26" s="8"/>
      <c r="F26" s="8"/>
      <c r="G26" s="8"/>
      <c r="H26" s="8"/>
      <c r="I26" s="13"/>
      <c r="K26" s="8"/>
      <c r="L26" s="8"/>
      <c r="M26" s="15"/>
      <c r="N26" s="64"/>
      <c r="O26" s="16"/>
      <c r="P26" s="8"/>
    </row>
    <row r="27" spans="2:16" ht="6" customHeight="1" thickBot="1">
      <c r="B27" s="15"/>
      <c r="C27" s="2"/>
      <c r="D27" s="2"/>
      <c r="E27" s="2"/>
      <c r="F27" s="2"/>
      <c r="G27" s="2"/>
      <c r="H27" s="2"/>
      <c r="I27" s="16"/>
      <c r="K27" s="8"/>
      <c r="L27" s="8"/>
      <c r="M27" s="8"/>
      <c r="N27" s="8"/>
      <c r="O27" s="8"/>
      <c r="P27" s="8"/>
    </row>
    <row r="30" ht="14.25">
      <c r="B30" t="s">
        <v>39</v>
      </c>
    </row>
    <row r="31" spans="2:17" ht="18" customHeight="1">
      <c r="B31">
        <v>1</v>
      </c>
      <c r="C31" s="5"/>
      <c r="D31" s="5"/>
      <c r="E31" s="5"/>
      <c r="F31" s="5"/>
      <c r="G31" s="5"/>
      <c r="H31" s="5"/>
      <c r="I31" s="5"/>
      <c r="J31" s="5"/>
      <c r="K31" s="5"/>
      <c r="L31" s="61"/>
      <c r="M31" s="61"/>
      <c r="N31" s="5"/>
      <c r="O31" s="5"/>
      <c r="P31" s="8"/>
      <c r="Q31" s="8"/>
    </row>
    <row r="32" spans="2:17" ht="18" customHeight="1">
      <c r="B32">
        <v>2</v>
      </c>
      <c r="C32" s="49"/>
      <c r="D32" s="49"/>
      <c r="E32" s="49"/>
      <c r="F32" s="49"/>
      <c r="G32" s="49"/>
      <c r="H32" s="49"/>
      <c r="I32" s="49"/>
      <c r="J32" s="49"/>
      <c r="K32" s="49"/>
      <c r="L32" s="49"/>
      <c r="M32" s="49"/>
      <c r="N32" s="49"/>
      <c r="O32" s="49"/>
      <c r="P32" s="8"/>
      <c r="Q32" s="8"/>
    </row>
    <row r="33" spans="2:17" ht="18" customHeight="1">
      <c r="B33">
        <v>3</v>
      </c>
      <c r="C33" s="49"/>
      <c r="D33" s="49"/>
      <c r="E33" s="49"/>
      <c r="F33" s="49"/>
      <c r="G33" s="49"/>
      <c r="H33" s="49"/>
      <c r="I33" s="49"/>
      <c r="J33" s="49"/>
      <c r="K33" s="49"/>
      <c r="L33" s="49"/>
      <c r="M33" s="49"/>
      <c r="N33" s="49"/>
      <c r="O33" s="49"/>
      <c r="P33" s="8"/>
      <c r="Q33" s="8"/>
    </row>
    <row r="34" spans="2:17" ht="18" customHeight="1">
      <c r="B34">
        <v>4</v>
      </c>
      <c r="C34" s="49"/>
      <c r="D34" s="49"/>
      <c r="E34" s="49"/>
      <c r="F34" s="49"/>
      <c r="G34" s="49"/>
      <c r="H34" s="49"/>
      <c r="I34" s="49"/>
      <c r="J34" s="49"/>
      <c r="K34" s="49"/>
      <c r="L34" s="49"/>
      <c r="M34" s="49"/>
      <c r="N34" s="49"/>
      <c r="O34" s="49"/>
      <c r="P34" s="8"/>
      <c r="Q34" s="8"/>
    </row>
  </sheetData>
  <sheetProtection/>
  <mergeCells count="3">
    <mergeCell ref="C22:C25"/>
    <mergeCell ref="E20:H20"/>
    <mergeCell ref="J7:J9"/>
  </mergeCells>
  <printOptions/>
  <pageMargins left="0.7086614173228347" right="0.7086614173228347" top="0.7480314960629921" bottom="0.7480314960629921" header="0.31496062992125984" footer="0.31496062992125984"/>
  <pageSetup horizontalDpi="1200" verticalDpi="1200" orientation="landscape" r:id="rId2"/>
  <drawing r:id="rId1"/>
</worksheet>
</file>

<file path=xl/worksheets/sheet4.xml><?xml version="1.0" encoding="utf-8"?>
<worksheet xmlns="http://schemas.openxmlformats.org/spreadsheetml/2006/main" xmlns:r="http://schemas.openxmlformats.org/officeDocument/2006/relationships">
  <dimension ref="A1:H20"/>
  <sheetViews>
    <sheetView zoomScalePageLayoutView="0" workbookViewId="0" topLeftCell="A1">
      <selection activeCell="A1" sqref="A1"/>
    </sheetView>
  </sheetViews>
  <sheetFormatPr defaultColWidth="9.140625" defaultRowHeight="15"/>
  <cols>
    <col min="1" max="1" width="6.140625" style="51" customWidth="1"/>
    <col min="2" max="2" width="29.140625" style="51" customWidth="1"/>
    <col min="3" max="3" width="7.28125" style="51" customWidth="1"/>
    <col min="4" max="4" width="29.00390625" style="51" customWidth="1"/>
    <col min="5" max="5" width="8.140625" style="51" customWidth="1"/>
    <col min="6" max="6" width="7.57421875" style="51" customWidth="1"/>
    <col min="7" max="7" width="9.00390625" style="51" customWidth="1"/>
    <col min="8" max="8" width="23.57421875" style="51" customWidth="1"/>
    <col min="9" max="16384" width="8.7109375" style="51" customWidth="1"/>
  </cols>
  <sheetData>
    <row r="1" ht="18">
      <c r="A1" s="67" t="s">
        <v>163</v>
      </c>
    </row>
    <row r="2" spans="1:8" ht="14.25">
      <c r="A2" s="77" t="s">
        <v>3</v>
      </c>
      <c r="B2" s="68"/>
      <c r="C2" s="78"/>
      <c r="D2" s="6" t="s">
        <v>4</v>
      </c>
      <c r="E2" s="68"/>
      <c r="F2" s="68"/>
      <c r="G2" s="6" t="s">
        <v>2</v>
      </c>
      <c r="H2" s="73" t="s">
        <v>62</v>
      </c>
    </row>
    <row r="3" ht="14.25">
      <c r="B3" s="129" t="s">
        <v>157</v>
      </c>
    </row>
    <row r="4" spans="1:8" s="1" customFormat="1" ht="37.5" customHeight="1">
      <c r="A4" s="3" t="s">
        <v>0</v>
      </c>
      <c r="B4" s="3" t="s">
        <v>60</v>
      </c>
      <c r="C4" s="4" t="s">
        <v>59</v>
      </c>
      <c r="D4" s="4" t="s">
        <v>58</v>
      </c>
      <c r="E4" s="4" t="s">
        <v>57</v>
      </c>
      <c r="F4" s="4" t="s">
        <v>56</v>
      </c>
      <c r="G4" s="4" t="s">
        <v>61</v>
      </c>
      <c r="H4" s="4" t="s">
        <v>6</v>
      </c>
    </row>
    <row r="5" spans="1:8" ht="4.5" customHeight="1" thickBot="1">
      <c r="A5" s="64"/>
      <c r="B5" s="64"/>
      <c r="C5" s="64"/>
      <c r="D5" s="64"/>
      <c r="E5" s="64"/>
      <c r="F5" s="64"/>
      <c r="G5" s="64"/>
      <c r="H5" s="64"/>
    </row>
    <row r="6" ht="6.75" customHeight="1"/>
    <row r="7" spans="1:8" ht="27.75" customHeight="1">
      <c r="A7" s="7"/>
      <c r="B7" s="7"/>
      <c r="C7" s="7"/>
      <c r="D7" s="7"/>
      <c r="E7" s="7"/>
      <c r="F7" s="7"/>
      <c r="G7" s="7"/>
      <c r="H7" s="7"/>
    </row>
    <row r="8" spans="1:8" ht="27.75" customHeight="1">
      <c r="A8" s="7"/>
      <c r="B8" s="7"/>
      <c r="C8" s="7"/>
      <c r="D8" s="7"/>
      <c r="E8" s="7"/>
      <c r="F8" s="7"/>
      <c r="G8" s="7"/>
      <c r="H8" s="7"/>
    </row>
    <row r="9" spans="1:8" ht="27.75" customHeight="1">
      <c r="A9" s="7"/>
      <c r="B9" s="7"/>
      <c r="C9" s="7"/>
      <c r="D9" s="7"/>
      <c r="E9" s="7"/>
      <c r="F9" s="7"/>
      <c r="G9" s="7"/>
      <c r="H9" s="7"/>
    </row>
    <row r="10" spans="1:8" ht="27.75" customHeight="1">
      <c r="A10" s="7"/>
      <c r="B10" s="7"/>
      <c r="C10" s="7"/>
      <c r="D10" s="7"/>
      <c r="E10" s="7"/>
      <c r="F10" s="7"/>
      <c r="G10" s="7"/>
      <c r="H10" s="7"/>
    </row>
    <row r="11" spans="1:8" ht="27.75" customHeight="1">
      <c r="A11" s="7"/>
      <c r="B11" s="7"/>
      <c r="C11" s="7"/>
      <c r="D11" s="7"/>
      <c r="E11" s="7"/>
      <c r="F11" s="7"/>
      <c r="G11" s="7"/>
      <c r="H11" s="7"/>
    </row>
    <row r="12" spans="1:8" ht="27.75" customHeight="1">
      <c r="A12" s="7"/>
      <c r="B12" s="7"/>
      <c r="C12" s="7"/>
      <c r="D12" s="7"/>
      <c r="E12" s="7"/>
      <c r="F12" s="7"/>
      <c r="G12" s="7"/>
      <c r="H12" s="7"/>
    </row>
    <row r="13" spans="1:8" ht="27.75" customHeight="1">
      <c r="A13" s="7"/>
      <c r="B13" s="7"/>
      <c r="C13" s="7"/>
      <c r="D13" s="7"/>
      <c r="E13" s="7"/>
      <c r="F13" s="7"/>
      <c r="G13" s="7"/>
      <c r="H13" s="7"/>
    </row>
    <row r="14" spans="1:8" ht="27.75" customHeight="1">
      <c r="A14" s="7"/>
      <c r="B14" s="7"/>
      <c r="C14" s="7"/>
      <c r="D14" s="7"/>
      <c r="E14" s="7"/>
      <c r="F14" s="7"/>
      <c r="G14" s="7"/>
      <c r="H14" s="7"/>
    </row>
    <row r="15" spans="1:8" ht="27.75" customHeight="1">
      <c r="A15" s="7"/>
      <c r="B15" s="7"/>
      <c r="C15" s="7"/>
      <c r="D15" s="7"/>
      <c r="E15" s="7"/>
      <c r="F15" s="7"/>
      <c r="G15" s="7"/>
      <c r="H15" s="7"/>
    </row>
    <row r="16" spans="1:8" ht="27.75" customHeight="1">
      <c r="A16" s="7"/>
      <c r="B16" s="7"/>
      <c r="C16" s="7"/>
      <c r="D16" s="7"/>
      <c r="E16" s="7"/>
      <c r="F16" s="7"/>
      <c r="G16" s="7"/>
      <c r="H16" s="7"/>
    </row>
    <row r="17" spans="1:8" ht="27.75" customHeight="1">
      <c r="A17" s="7"/>
      <c r="B17" s="7"/>
      <c r="C17" s="7"/>
      <c r="D17" s="7"/>
      <c r="E17" s="7"/>
      <c r="F17" s="7"/>
      <c r="G17" s="7"/>
      <c r="H17" s="7"/>
    </row>
    <row r="18" spans="1:8" ht="27.75" customHeight="1">
      <c r="A18" s="7"/>
      <c r="B18" s="7"/>
      <c r="C18" s="7"/>
      <c r="D18" s="7"/>
      <c r="E18" s="7"/>
      <c r="F18" s="7"/>
      <c r="G18" s="7"/>
      <c r="H18" s="7"/>
    </row>
    <row r="19" spans="1:8" ht="27.75" customHeight="1">
      <c r="A19" s="7"/>
      <c r="B19" s="7"/>
      <c r="C19" s="7"/>
      <c r="D19" s="7"/>
      <c r="E19" s="7"/>
      <c r="F19" s="7"/>
      <c r="G19" s="7"/>
      <c r="H19" s="7"/>
    </row>
    <row r="20" spans="1:8" ht="27.75" customHeight="1">
      <c r="A20" s="7"/>
      <c r="B20" s="7"/>
      <c r="C20" s="7"/>
      <c r="D20" s="7"/>
      <c r="E20" s="191" t="s">
        <v>55</v>
      </c>
      <c r="F20" s="192"/>
      <c r="G20" s="72"/>
      <c r="H20" s="7"/>
    </row>
    <row r="21" ht="27.75" customHeight="1"/>
    <row r="22" ht="27.75" customHeight="1"/>
    <row r="23" ht="27.75" customHeight="1"/>
    <row r="24" ht="27.75" customHeight="1"/>
    <row r="25" ht="27.75" customHeight="1"/>
    <row r="26" ht="27.75" customHeight="1"/>
    <row r="27" ht="27.75" customHeight="1"/>
    <row r="28" ht="27.75" customHeight="1"/>
  </sheetData>
  <sheetProtection/>
  <mergeCells count="1">
    <mergeCell ref="E20:F20"/>
  </mergeCells>
  <printOptions/>
  <pageMargins left="0.7086614173228347" right="0.7086614173228347" top="0.7480314960629921" bottom="0.7480314960629921" header="0.31496062992125984" footer="0.31496062992125984"/>
  <pageSetup horizontalDpi="1200" verticalDpi="1200" orientation="landscape" r:id="rId2"/>
  <drawing r:id="rId1"/>
</worksheet>
</file>

<file path=xl/worksheets/sheet5.xml><?xml version="1.0" encoding="utf-8"?>
<worksheet xmlns="http://schemas.openxmlformats.org/spreadsheetml/2006/main" xmlns:r="http://schemas.openxmlformats.org/officeDocument/2006/relationships">
  <dimension ref="A1:H20"/>
  <sheetViews>
    <sheetView zoomScalePageLayoutView="0" workbookViewId="0" topLeftCell="A1">
      <selection activeCell="J4" sqref="J4"/>
    </sheetView>
  </sheetViews>
  <sheetFormatPr defaultColWidth="9.140625" defaultRowHeight="15"/>
  <cols>
    <col min="1" max="1" width="6.140625" style="51" customWidth="1"/>
    <col min="2" max="2" width="29.140625" style="51" customWidth="1"/>
    <col min="3" max="3" width="7.28125" style="51" customWidth="1"/>
    <col min="4" max="4" width="29.00390625" style="51" customWidth="1"/>
    <col min="5" max="5" width="8.140625" style="51" customWidth="1"/>
    <col min="6" max="6" width="7.57421875" style="51" customWidth="1"/>
    <col min="7" max="7" width="9.00390625" style="51" customWidth="1"/>
    <col min="8" max="8" width="23.57421875" style="51" customWidth="1"/>
    <col min="9" max="16384" width="8.7109375" style="51" customWidth="1"/>
  </cols>
  <sheetData>
    <row r="1" ht="18">
      <c r="A1" s="67" t="s">
        <v>162</v>
      </c>
    </row>
    <row r="2" spans="1:8" ht="14.25">
      <c r="A2" s="77" t="s">
        <v>3</v>
      </c>
      <c r="B2" s="68"/>
      <c r="C2" s="78"/>
      <c r="D2" s="6" t="s">
        <v>4</v>
      </c>
      <c r="E2" s="68"/>
      <c r="F2" s="68"/>
      <c r="G2" s="6" t="s">
        <v>2</v>
      </c>
      <c r="H2" s="73" t="s">
        <v>62</v>
      </c>
    </row>
    <row r="3" ht="14.25">
      <c r="B3" s="129" t="s">
        <v>157</v>
      </c>
    </row>
    <row r="4" spans="1:8" s="1" customFormat="1" ht="37.5" customHeight="1">
      <c r="A4" s="3" t="s">
        <v>0</v>
      </c>
      <c r="B4" s="3" t="s">
        <v>60</v>
      </c>
      <c r="C4" s="4" t="s">
        <v>59</v>
      </c>
      <c r="D4" s="4" t="s">
        <v>58</v>
      </c>
      <c r="E4" s="4" t="s">
        <v>57</v>
      </c>
      <c r="F4" s="4" t="s">
        <v>56</v>
      </c>
      <c r="G4" s="4" t="s">
        <v>61</v>
      </c>
      <c r="H4" s="4" t="s">
        <v>6</v>
      </c>
    </row>
    <row r="5" spans="1:8" ht="4.5" customHeight="1" thickBot="1">
      <c r="A5" s="64"/>
      <c r="B5" s="64"/>
      <c r="C5" s="64"/>
      <c r="D5" s="64"/>
      <c r="E5" s="64"/>
      <c r="F5" s="64"/>
      <c r="G5" s="64"/>
      <c r="H5" s="64"/>
    </row>
    <row r="6" ht="6.75" customHeight="1"/>
    <row r="7" spans="1:8" ht="27.75" customHeight="1">
      <c r="A7" s="7"/>
      <c r="B7" s="7"/>
      <c r="C7" s="7"/>
      <c r="D7" s="7"/>
      <c r="E7" s="7">
        <v>2</v>
      </c>
      <c r="F7" s="130">
        <v>10</v>
      </c>
      <c r="G7" s="130">
        <f>F7/E7</f>
        <v>5</v>
      </c>
      <c r="H7" s="7"/>
    </row>
    <row r="8" spans="1:8" ht="27.75" customHeight="1">
      <c r="A8" s="7"/>
      <c r="B8" s="7"/>
      <c r="C8" s="7"/>
      <c r="D8" s="7"/>
      <c r="E8" s="7"/>
      <c r="F8" s="7"/>
      <c r="G8" s="7"/>
      <c r="H8" s="7"/>
    </row>
    <row r="9" spans="1:8" ht="27.75" customHeight="1">
      <c r="A9" s="7"/>
      <c r="B9" s="7"/>
      <c r="C9" s="7"/>
      <c r="D9" s="7"/>
      <c r="E9" s="7"/>
      <c r="F9" s="7"/>
      <c r="G9" s="7"/>
      <c r="H9" s="7"/>
    </row>
    <row r="10" spans="1:8" ht="27.75" customHeight="1">
      <c r="A10" s="7"/>
      <c r="B10" s="7"/>
      <c r="C10" s="7"/>
      <c r="D10" s="7"/>
      <c r="E10" s="7"/>
      <c r="F10" s="7"/>
      <c r="G10" s="7"/>
      <c r="H10" s="7"/>
    </row>
    <row r="11" spans="1:8" ht="27.75" customHeight="1">
      <c r="A11" s="7"/>
      <c r="B11" s="7"/>
      <c r="C11" s="7"/>
      <c r="D11" s="7"/>
      <c r="E11" s="7"/>
      <c r="F11" s="7"/>
      <c r="G11" s="7"/>
      <c r="H11" s="7"/>
    </row>
    <row r="12" spans="1:8" ht="27.75" customHeight="1">
      <c r="A12" s="7"/>
      <c r="B12" s="7"/>
      <c r="C12" s="7"/>
      <c r="D12" s="7"/>
      <c r="E12" s="7"/>
      <c r="F12" s="7"/>
      <c r="G12" s="7"/>
      <c r="H12" s="7"/>
    </row>
    <row r="13" spans="1:8" ht="27.75" customHeight="1">
      <c r="A13" s="7"/>
      <c r="B13" s="7"/>
      <c r="C13" s="7"/>
      <c r="D13" s="7"/>
      <c r="E13" s="7"/>
      <c r="F13" s="7"/>
      <c r="G13" s="7"/>
      <c r="H13" s="7"/>
    </row>
    <row r="14" spans="1:8" ht="27.75" customHeight="1">
      <c r="A14" s="7"/>
      <c r="B14" s="7"/>
      <c r="C14" s="7"/>
      <c r="D14" s="7"/>
      <c r="E14" s="7"/>
      <c r="F14" s="7"/>
      <c r="G14" s="7"/>
      <c r="H14" s="7"/>
    </row>
    <row r="15" spans="1:8" ht="27.75" customHeight="1">
      <c r="A15" s="7"/>
      <c r="B15" s="7"/>
      <c r="C15" s="7"/>
      <c r="D15" s="7"/>
      <c r="E15" s="7"/>
      <c r="F15" s="7"/>
      <c r="G15" s="7"/>
      <c r="H15" s="7"/>
    </row>
    <row r="16" spans="1:8" ht="27.75" customHeight="1">
      <c r="A16" s="7"/>
      <c r="B16" s="7"/>
      <c r="C16" s="7"/>
      <c r="D16" s="7"/>
      <c r="E16" s="7"/>
      <c r="F16" s="7"/>
      <c r="G16" s="7"/>
      <c r="H16" s="7"/>
    </row>
    <row r="17" spans="1:8" ht="27.75" customHeight="1">
      <c r="A17" s="7"/>
      <c r="B17" s="7"/>
      <c r="C17" s="7"/>
      <c r="D17" s="7"/>
      <c r="E17" s="7"/>
      <c r="F17" s="7"/>
      <c r="G17" s="7"/>
      <c r="H17" s="7"/>
    </row>
    <row r="18" spans="1:8" ht="27.75" customHeight="1">
      <c r="A18" s="7"/>
      <c r="B18" s="7"/>
      <c r="C18" s="7"/>
      <c r="D18" s="7"/>
      <c r="E18" s="7"/>
      <c r="F18" s="7"/>
      <c r="G18" s="7"/>
      <c r="H18" s="7"/>
    </row>
    <row r="19" spans="1:8" ht="27.75" customHeight="1">
      <c r="A19" s="7"/>
      <c r="B19" s="7"/>
      <c r="C19" s="7"/>
      <c r="D19" s="7"/>
      <c r="E19" s="7"/>
      <c r="F19" s="7"/>
      <c r="G19" s="7"/>
      <c r="H19" s="7"/>
    </row>
    <row r="20" spans="1:8" ht="27.75" customHeight="1">
      <c r="A20" s="7"/>
      <c r="B20" s="7"/>
      <c r="C20" s="7"/>
      <c r="D20" s="7"/>
      <c r="E20" s="191" t="s">
        <v>55</v>
      </c>
      <c r="F20" s="192"/>
      <c r="G20" s="72"/>
      <c r="H20" s="7"/>
    </row>
    <row r="21" ht="27.75" customHeight="1"/>
    <row r="22" ht="27.75" customHeight="1"/>
    <row r="23" ht="27.75" customHeight="1"/>
    <row r="24" ht="27.75" customHeight="1"/>
    <row r="25" ht="27.75" customHeight="1"/>
    <row r="26" ht="27.75" customHeight="1"/>
    <row r="27" ht="27.75" customHeight="1"/>
    <row r="28" ht="27.75" customHeight="1"/>
  </sheetData>
  <sheetProtection/>
  <mergeCells count="1">
    <mergeCell ref="E20:F20"/>
  </mergeCells>
  <printOptions/>
  <pageMargins left="0.7086614173228347" right="0.7086614173228347" top="0.7480314960629921" bottom="0.7480314960629921" header="0.31496062992125984" footer="0.31496062992125984"/>
  <pageSetup horizontalDpi="1200" verticalDpi="1200" orientation="landscape" r:id="rId1"/>
</worksheet>
</file>

<file path=xl/worksheets/sheet6.xml><?xml version="1.0" encoding="utf-8"?>
<worksheet xmlns="http://schemas.openxmlformats.org/spreadsheetml/2006/main" xmlns:r="http://schemas.openxmlformats.org/officeDocument/2006/relationships">
  <dimension ref="A1:T40"/>
  <sheetViews>
    <sheetView zoomScalePageLayoutView="0" workbookViewId="0" topLeftCell="A1">
      <selection activeCell="A1" sqref="A1"/>
    </sheetView>
  </sheetViews>
  <sheetFormatPr defaultColWidth="9.140625" defaultRowHeight="15"/>
  <cols>
    <col min="1" max="1" width="1.421875" style="51" customWidth="1"/>
    <col min="2" max="2" width="20.00390625" style="51" customWidth="1"/>
    <col min="3" max="3" width="2.7109375" style="51" customWidth="1"/>
    <col min="4" max="4" width="9.57421875" style="51" customWidth="1"/>
    <col min="5" max="5" width="8.8515625" style="51" customWidth="1"/>
    <col min="6" max="6" width="8.140625" style="51" customWidth="1"/>
    <col min="7" max="7" width="1.1484375" style="51" customWidth="1"/>
    <col min="8" max="18" width="6.57421875" style="51" customWidth="1"/>
    <col min="19" max="16384" width="8.7109375" style="51" customWidth="1"/>
  </cols>
  <sheetData>
    <row r="1" spans="1:10" s="76" customFormat="1" ht="18">
      <c r="A1" s="67" t="s">
        <v>164</v>
      </c>
      <c r="B1" s="51"/>
      <c r="C1" s="51"/>
      <c r="D1" s="51"/>
      <c r="E1" s="51"/>
      <c r="F1" s="51"/>
      <c r="G1" s="51"/>
      <c r="H1" s="51"/>
      <c r="I1" s="51"/>
      <c r="J1" s="51"/>
    </row>
    <row r="2" spans="1:10" s="76" customFormat="1" ht="7.5" customHeight="1">
      <c r="A2" s="67"/>
      <c r="B2" s="51"/>
      <c r="C2" s="51"/>
      <c r="D2" s="51"/>
      <c r="E2" s="51"/>
      <c r="F2" s="51"/>
      <c r="G2" s="51"/>
      <c r="H2" s="51"/>
      <c r="I2" s="51"/>
      <c r="J2" s="51"/>
    </row>
    <row r="3" spans="1:16" s="76" customFormat="1" ht="14.25">
      <c r="A3" s="77" t="s">
        <v>3</v>
      </c>
      <c r="B3" s="68"/>
      <c r="C3" s="68"/>
      <c r="D3" s="127"/>
      <c r="E3" s="127"/>
      <c r="H3" s="128" t="s">
        <v>4</v>
      </c>
      <c r="I3" s="68"/>
      <c r="J3" s="68"/>
      <c r="K3" s="68"/>
      <c r="L3" s="68"/>
      <c r="N3" s="124" t="s">
        <v>2</v>
      </c>
      <c r="O3" s="125" t="s">
        <v>76</v>
      </c>
      <c r="P3" s="127"/>
    </row>
    <row r="5" spans="1:18" ht="7.5" customHeight="1">
      <c r="A5" s="61"/>
      <c r="B5" s="61"/>
      <c r="C5" s="61"/>
      <c r="D5" s="61"/>
      <c r="E5" s="61"/>
      <c r="F5" s="61"/>
      <c r="G5" s="61"/>
      <c r="H5" s="61"/>
      <c r="I5" s="61"/>
      <c r="J5" s="61"/>
      <c r="K5" s="61"/>
      <c r="L5" s="61"/>
      <c r="M5" s="61"/>
      <c r="N5" s="61"/>
      <c r="O5" s="61"/>
      <c r="P5" s="61"/>
      <c r="Q5" s="61"/>
      <c r="R5" s="61"/>
    </row>
    <row r="6" spans="1:18" ht="9.75" customHeight="1">
      <c r="A6" s="112"/>
      <c r="B6" s="112"/>
      <c r="C6" s="112"/>
      <c r="D6" s="112"/>
      <c r="E6" s="112"/>
      <c r="F6" s="112"/>
      <c r="G6" s="112"/>
      <c r="H6" s="112"/>
      <c r="I6" s="112"/>
      <c r="J6" s="112"/>
      <c r="K6" s="112"/>
      <c r="L6" s="112"/>
      <c r="M6" s="112"/>
      <c r="N6" s="112"/>
      <c r="O6" s="112"/>
      <c r="P6" s="112"/>
      <c r="Q6" s="112"/>
      <c r="R6" s="112"/>
    </row>
    <row r="7" spans="1:18" ht="15">
      <c r="A7" s="82"/>
      <c r="B7" s="111" t="s">
        <v>45</v>
      </c>
      <c r="C7" s="82"/>
      <c r="D7" s="82"/>
      <c r="E7" s="197" t="s">
        <v>67</v>
      </c>
      <c r="F7" s="197"/>
      <c r="G7" s="83"/>
      <c r="H7" s="103">
        <v>0.021</v>
      </c>
      <c r="I7" s="83"/>
      <c r="J7" s="196" t="s">
        <v>66</v>
      </c>
      <c r="K7" s="196"/>
      <c r="L7" s="102">
        <v>2012</v>
      </c>
      <c r="M7" s="82"/>
      <c r="N7" s="82"/>
      <c r="O7" s="82"/>
      <c r="P7" s="82"/>
      <c r="Q7" s="82"/>
      <c r="R7" s="82"/>
    </row>
    <row r="8" spans="1:18" ht="3.75" customHeight="1">
      <c r="A8" s="82"/>
      <c r="B8" s="82"/>
      <c r="C8" s="82"/>
      <c r="D8" s="82"/>
      <c r="E8" s="82"/>
      <c r="F8" s="82"/>
      <c r="G8" s="82"/>
      <c r="H8" s="82"/>
      <c r="I8" s="82"/>
      <c r="J8" s="82"/>
      <c r="K8" s="82"/>
      <c r="L8" s="82"/>
      <c r="M8" s="82"/>
      <c r="N8" s="82"/>
      <c r="O8" s="82"/>
      <c r="P8" s="82"/>
      <c r="Q8" s="82"/>
      <c r="R8" s="82"/>
    </row>
    <row r="9" spans="1:18" ht="6" customHeight="1">
      <c r="A9" s="82"/>
      <c r="B9" s="82"/>
      <c r="C9" s="82"/>
      <c r="D9" s="82"/>
      <c r="E9" s="82"/>
      <c r="F9" s="82"/>
      <c r="G9" s="82"/>
      <c r="H9" s="82"/>
      <c r="I9" s="82"/>
      <c r="J9" s="82"/>
      <c r="K9" s="82"/>
      <c r="L9" s="82"/>
      <c r="M9" s="82"/>
      <c r="N9" s="82"/>
      <c r="O9" s="82"/>
      <c r="P9" s="82"/>
      <c r="Q9" s="82"/>
      <c r="R9" s="82"/>
    </row>
    <row r="10" spans="1:18" ht="26.25">
      <c r="A10" s="82"/>
      <c r="B10" s="104" t="s">
        <v>69</v>
      </c>
      <c r="C10" s="104"/>
      <c r="D10" s="105" t="s">
        <v>46</v>
      </c>
      <c r="E10" s="106" t="s">
        <v>64</v>
      </c>
      <c r="F10" s="106" t="s">
        <v>65</v>
      </c>
      <c r="G10" s="84"/>
      <c r="H10" s="194" t="s">
        <v>64</v>
      </c>
      <c r="I10" s="194"/>
      <c r="J10" s="194"/>
      <c r="K10" s="194"/>
      <c r="L10" s="194"/>
      <c r="M10" s="194"/>
      <c r="N10" s="194"/>
      <c r="O10" s="194"/>
      <c r="P10" s="194"/>
      <c r="Q10" s="194"/>
      <c r="R10" s="194"/>
    </row>
    <row r="11" spans="1:18" ht="15" customHeight="1" thickBot="1">
      <c r="A11" s="82"/>
      <c r="B11" s="92"/>
      <c r="C11" s="92"/>
      <c r="D11" s="98"/>
      <c r="E11" s="99"/>
      <c r="F11" s="99"/>
      <c r="G11" s="100"/>
      <c r="H11" s="101">
        <v>2012</v>
      </c>
      <c r="I11" s="101">
        <f aca="true" t="shared" si="0" ref="I11:R11">H11+1</f>
        <v>2013</v>
      </c>
      <c r="J11" s="101">
        <f t="shared" si="0"/>
        <v>2014</v>
      </c>
      <c r="K11" s="101">
        <f t="shared" si="0"/>
        <v>2015</v>
      </c>
      <c r="L11" s="101">
        <f t="shared" si="0"/>
        <v>2016</v>
      </c>
      <c r="M11" s="101">
        <f t="shared" si="0"/>
        <v>2017</v>
      </c>
      <c r="N11" s="101">
        <f t="shared" si="0"/>
        <v>2018</v>
      </c>
      <c r="O11" s="101">
        <f t="shared" si="0"/>
        <v>2019</v>
      </c>
      <c r="P11" s="101">
        <f t="shared" si="0"/>
        <v>2020</v>
      </c>
      <c r="Q11" s="101">
        <f t="shared" si="0"/>
        <v>2021</v>
      </c>
      <c r="R11" s="101">
        <f t="shared" si="0"/>
        <v>2022</v>
      </c>
    </row>
    <row r="12" spans="1:20" ht="14.25">
      <c r="A12" s="82"/>
      <c r="B12" s="82"/>
      <c r="C12" s="82"/>
      <c r="D12" s="82"/>
      <c r="E12" s="82"/>
      <c r="F12" s="82"/>
      <c r="G12" s="82"/>
      <c r="H12" s="82"/>
      <c r="I12" s="82"/>
      <c r="J12" s="82"/>
      <c r="K12" s="82"/>
      <c r="L12" s="82"/>
      <c r="M12" s="82"/>
      <c r="N12" s="82"/>
      <c r="O12" s="82"/>
      <c r="P12" s="82"/>
      <c r="Q12" s="82"/>
      <c r="R12" s="82"/>
      <c r="T12" s="79"/>
    </row>
    <row r="13" spans="1:18" ht="14.25">
      <c r="A13" s="82"/>
      <c r="B13" s="96" t="s">
        <v>47</v>
      </c>
      <c r="C13" s="96"/>
      <c r="D13" s="95">
        <v>850</v>
      </c>
      <c r="E13" s="96">
        <v>2016</v>
      </c>
      <c r="F13" s="86">
        <f>-FV($H$7,E13-$L$7,0,D13,0)</f>
        <v>923.6807527088496</v>
      </c>
      <c r="G13" s="86"/>
      <c r="H13" s="97"/>
      <c r="I13" s="97"/>
      <c r="J13" s="97"/>
      <c r="K13" s="97"/>
      <c r="L13" s="97">
        <f>F13</f>
        <v>923.6807527088496</v>
      </c>
      <c r="M13" s="97"/>
      <c r="N13" s="97"/>
      <c r="O13" s="97"/>
      <c r="P13" s="97"/>
      <c r="Q13" s="97"/>
      <c r="R13" s="97"/>
    </row>
    <row r="14" spans="1:20" ht="14.25">
      <c r="A14" s="82"/>
      <c r="B14" s="96" t="s">
        <v>48</v>
      </c>
      <c r="C14" s="96"/>
      <c r="D14" s="95">
        <v>1250</v>
      </c>
      <c r="E14" s="96">
        <v>2012</v>
      </c>
      <c r="F14" s="86">
        <f>-FV($H$7,E14-$L$7,0,D14,0)</f>
        <v>1250</v>
      </c>
      <c r="G14" s="86"/>
      <c r="H14" s="97">
        <f>F14</f>
        <v>1250</v>
      </c>
      <c r="I14" s="97"/>
      <c r="J14" s="97"/>
      <c r="K14" s="97"/>
      <c r="L14" s="97"/>
      <c r="M14" s="97"/>
      <c r="N14" s="97"/>
      <c r="O14" s="97"/>
      <c r="P14" s="97"/>
      <c r="Q14" s="97"/>
      <c r="R14" s="97"/>
      <c r="T14" s="79"/>
    </row>
    <row r="15" spans="1:18" ht="14.25">
      <c r="A15" s="82"/>
      <c r="B15" s="96" t="s">
        <v>49</v>
      </c>
      <c r="C15" s="96"/>
      <c r="D15" s="95">
        <v>2300</v>
      </c>
      <c r="E15" s="96">
        <v>2017</v>
      </c>
      <c r="F15" s="86">
        <f>-FV($H$7,E15-$L$7,0,D15,0)</f>
        <v>2551.8582489249306</v>
      </c>
      <c r="G15" s="86"/>
      <c r="H15" s="97"/>
      <c r="I15" s="97"/>
      <c r="J15" s="97"/>
      <c r="K15" s="97"/>
      <c r="L15" s="97"/>
      <c r="M15" s="97">
        <f>F15</f>
        <v>2551.8582489249306</v>
      </c>
      <c r="N15" s="97"/>
      <c r="O15" s="97"/>
      <c r="P15" s="97"/>
      <c r="Q15" s="97"/>
      <c r="R15" s="97"/>
    </row>
    <row r="16" spans="1:18" ht="14.25">
      <c r="A16" s="82"/>
      <c r="B16" s="96" t="s">
        <v>50</v>
      </c>
      <c r="C16" s="96"/>
      <c r="D16" s="95">
        <v>1600</v>
      </c>
      <c r="E16" s="96">
        <v>2022</v>
      </c>
      <c r="F16" s="86">
        <f>-FV($H$7,E16-$L$7,0,D16,0)</f>
        <v>1969.5971334914823</v>
      </c>
      <c r="G16" s="86"/>
      <c r="H16" s="97"/>
      <c r="I16" s="97"/>
      <c r="J16" s="97"/>
      <c r="K16" s="97"/>
      <c r="L16" s="97"/>
      <c r="M16" s="97"/>
      <c r="N16" s="97"/>
      <c r="O16" s="97"/>
      <c r="P16" s="97"/>
      <c r="Q16" s="97"/>
      <c r="R16" s="97">
        <f>F16</f>
        <v>1969.5971334914823</v>
      </c>
    </row>
    <row r="17" spans="1:18" ht="14.25">
      <c r="A17" s="82"/>
      <c r="B17" s="96" t="s">
        <v>51</v>
      </c>
      <c r="C17" s="96"/>
      <c r="D17" s="95">
        <v>450</v>
      </c>
      <c r="E17" s="96">
        <v>2013</v>
      </c>
      <c r="F17" s="86">
        <f>-FV($H$7,E17-$L$7,0,D17,0)</f>
        <v>459.44999999999993</v>
      </c>
      <c r="G17" s="86"/>
      <c r="H17" s="97"/>
      <c r="I17" s="97">
        <f>F17</f>
        <v>459.44999999999993</v>
      </c>
      <c r="J17" s="97"/>
      <c r="K17" s="97"/>
      <c r="L17" s="97"/>
      <c r="M17" s="97"/>
      <c r="N17" s="97"/>
      <c r="O17" s="97"/>
      <c r="P17" s="97"/>
      <c r="Q17" s="97"/>
      <c r="R17" s="97"/>
    </row>
    <row r="18" spans="1:18" ht="4.5" customHeight="1">
      <c r="A18" s="82"/>
      <c r="B18" s="85"/>
      <c r="C18" s="82"/>
      <c r="D18" s="87"/>
      <c r="E18" s="85"/>
      <c r="F18" s="85"/>
      <c r="G18" s="85"/>
      <c r="H18" s="88"/>
      <c r="I18" s="89"/>
      <c r="J18" s="88"/>
      <c r="K18" s="88"/>
      <c r="L18" s="88"/>
      <c r="M18" s="88"/>
      <c r="N18" s="88"/>
      <c r="O18" s="88"/>
      <c r="P18" s="88"/>
      <c r="Q18" s="88"/>
      <c r="R18" s="88"/>
    </row>
    <row r="19" spans="1:18" ht="15" thickBot="1">
      <c r="A19" s="82"/>
      <c r="B19" s="195" t="s">
        <v>52</v>
      </c>
      <c r="C19" s="195"/>
      <c r="D19" s="195"/>
      <c r="E19" s="85"/>
      <c r="F19" s="85"/>
      <c r="G19" s="85"/>
      <c r="H19" s="90">
        <f>SUM(H14:H17)</f>
        <v>1250</v>
      </c>
      <c r="I19" s="90">
        <f aca="true" t="shared" si="1" ref="I19:R19">SUM(I14:I17)</f>
        <v>459.44999999999993</v>
      </c>
      <c r="J19" s="90">
        <f t="shared" si="1"/>
        <v>0</v>
      </c>
      <c r="K19" s="90">
        <f t="shared" si="1"/>
        <v>0</v>
      </c>
      <c r="L19" s="90">
        <f t="shared" si="1"/>
        <v>0</v>
      </c>
      <c r="M19" s="90">
        <f t="shared" si="1"/>
        <v>2551.8582489249306</v>
      </c>
      <c r="N19" s="90">
        <f t="shared" si="1"/>
        <v>0</v>
      </c>
      <c r="O19" s="90">
        <f t="shared" si="1"/>
        <v>0</v>
      </c>
      <c r="P19" s="90">
        <f t="shared" si="1"/>
        <v>0</v>
      </c>
      <c r="Q19" s="90">
        <f t="shared" si="1"/>
        <v>0</v>
      </c>
      <c r="R19" s="90">
        <f t="shared" si="1"/>
        <v>1969.5971334914823</v>
      </c>
    </row>
    <row r="20" spans="1:18" ht="6" customHeight="1" thickBot="1">
      <c r="A20" s="82"/>
      <c r="B20" s="91"/>
      <c r="C20" s="91"/>
      <c r="D20" s="91"/>
      <c r="E20" s="92"/>
      <c r="F20" s="92"/>
      <c r="G20" s="92"/>
      <c r="H20" s="92"/>
      <c r="I20" s="93"/>
      <c r="J20" s="94"/>
      <c r="K20" s="93"/>
      <c r="L20" s="93"/>
      <c r="M20" s="93"/>
      <c r="N20" s="93"/>
      <c r="O20" s="93"/>
      <c r="P20" s="93"/>
      <c r="Q20" s="93"/>
      <c r="R20" s="93"/>
    </row>
    <row r="21" spans="2:18" ht="20.25" customHeight="1">
      <c r="B21" s="59"/>
      <c r="C21" s="59"/>
      <c r="D21" s="59"/>
      <c r="I21" s="57"/>
      <c r="J21" s="58"/>
      <c r="K21" s="57"/>
      <c r="L21" s="57"/>
      <c r="M21" s="57"/>
      <c r="N21" s="57"/>
      <c r="O21" s="57"/>
      <c r="P21" s="57"/>
      <c r="Q21" s="57"/>
      <c r="R21" s="57"/>
    </row>
    <row r="22" spans="1:18" ht="15" customHeight="1">
      <c r="A22" s="61"/>
      <c r="B22" s="60"/>
      <c r="C22" s="60"/>
      <c r="D22" s="60"/>
      <c r="E22" s="61"/>
      <c r="F22" s="61"/>
      <c r="G22" s="61"/>
      <c r="H22" s="61"/>
      <c r="I22" s="62"/>
      <c r="J22" s="63"/>
      <c r="K22" s="62"/>
      <c r="L22" s="62"/>
      <c r="M22" s="62"/>
      <c r="N22" s="62"/>
      <c r="O22" s="62"/>
      <c r="P22" s="62"/>
      <c r="Q22" s="62"/>
      <c r="R22" s="62"/>
    </row>
    <row r="23" ht="9.75" customHeight="1"/>
    <row r="24" spans="2:18" ht="15">
      <c r="B24" s="66" t="s">
        <v>165</v>
      </c>
      <c r="C24" s="52"/>
      <c r="D24" s="52"/>
      <c r="E24" s="193" t="s">
        <v>68</v>
      </c>
      <c r="F24" s="193"/>
      <c r="G24" s="81"/>
      <c r="H24" s="80">
        <v>0.045</v>
      </c>
      <c r="I24" s="52"/>
      <c r="J24" s="52"/>
      <c r="K24" s="52"/>
      <c r="L24" s="52"/>
      <c r="M24" s="52"/>
      <c r="N24" s="52"/>
      <c r="O24" s="52"/>
      <c r="P24" s="52"/>
      <c r="Q24" s="52"/>
      <c r="R24" s="52"/>
    </row>
    <row r="25" spans="2:18" ht="14.25">
      <c r="B25" s="52"/>
      <c r="C25" s="52"/>
      <c r="D25" s="52"/>
      <c r="E25" s="52"/>
      <c r="F25" s="52"/>
      <c r="G25" s="52"/>
      <c r="H25" s="65"/>
      <c r="I25" s="52"/>
      <c r="J25" s="52"/>
      <c r="K25" s="52"/>
      <c r="L25" s="52"/>
      <c r="M25" s="52"/>
      <c r="N25" s="52"/>
      <c r="O25" s="52"/>
      <c r="P25" s="52"/>
      <c r="Q25" s="52"/>
      <c r="R25" s="52"/>
    </row>
    <row r="26" spans="2:18" ht="14.25">
      <c r="B26" s="53" t="s">
        <v>53</v>
      </c>
      <c r="C26" s="52"/>
      <c r="D26" s="52"/>
      <c r="E26" s="52"/>
      <c r="F26" s="52"/>
      <c r="G26" s="52"/>
      <c r="H26" s="69">
        <v>1000</v>
      </c>
      <c r="I26" s="54">
        <f aca="true" t="shared" si="2" ref="I26:R26">H34</f>
        <v>584.875</v>
      </c>
      <c r="J26" s="54">
        <f t="shared" si="2"/>
        <v>1000.3067500000001</v>
      </c>
      <c r="K26" s="54">
        <f t="shared" si="2"/>
        <v>1947.1655537500003</v>
      </c>
      <c r="L26" s="54">
        <f t="shared" si="2"/>
        <v>13206.72525366875</v>
      </c>
      <c r="M26" s="54">
        <f t="shared" si="2"/>
        <v>13670.562002583845</v>
      </c>
      <c r="N26" s="54">
        <f t="shared" si="2"/>
        <v>11595.710551299377</v>
      </c>
      <c r="O26" s="54">
        <f t="shared" si="2"/>
        <v>12088.965760139099</v>
      </c>
      <c r="P26" s="54">
        <f t="shared" si="2"/>
        <v>12659.227365078172</v>
      </c>
      <c r="Q26" s="54">
        <f t="shared" si="2"/>
        <v>13312.701149526143</v>
      </c>
      <c r="R26" s="54">
        <f t="shared" si="2"/>
        <v>14056.009181925247</v>
      </c>
    </row>
    <row r="27" spans="2:18" ht="14.25">
      <c r="B27" s="53" t="s">
        <v>159</v>
      </c>
      <c r="C27" s="52"/>
      <c r="D27" s="69">
        <v>800</v>
      </c>
      <c r="E27" s="103">
        <v>0.05</v>
      </c>
      <c r="F27" s="52"/>
      <c r="G27" s="52"/>
      <c r="H27" s="54">
        <f>D27</f>
        <v>800</v>
      </c>
      <c r="I27" s="54">
        <f>H27*(1+$E$27)</f>
        <v>840</v>
      </c>
      <c r="J27" s="54">
        <f aca="true" t="shared" si="3" ref="J27:R27">I27*(1+$E$27)</f>
        <v>882</v>
      </c>
      <c r="K27" s="54">
        <f t="shared" si="3"/>
        <v>926.1</v>
      </c>
      <c r="L27" s="54">
        <f t="shared" si="3"/>
        <v>972.4050000000001</v>
      </c>
      <c r="M27" s="54">
        <f t="shared" si="3"/>
        <v>1021.0252500000001</v>
      </c>
      <c r="N27" s="54">
        <f t="shared" si="3"/>
        <v>1072.0765125000003</v>
      </c>
      <c r="O27" s="54">
        <f t="shared" si="3"/>
        <v>1125.6803381250004</v>
      </c>
      <c r="P27" s="54">
        <f t="shared" si="3"/>
        <v>1181.9643550312505</v>
      </c>
      <c r="Q27" s="54">
        <f t="shared" si="3"/>
        <v>1241.062572782813</v>
      </c>
      <c r="R27" s="54">
        <f t="shared" si="3"/>
        <v>1303.1157014219536</v>
      </c>
    </row>
    <row r="28" spans="2:18" ht="14.25">
      <c r="B28" s="53" t="s">
        <v>74</v>
      </c>
      <c r="C28" s="52"/>
      <c r="D28" s="52"/>
      <c r="E28" s="52"/>
      <c r="F28" s="52"/>
      <c r="G28" s="52"/>
      <c r="H28" s="75">
        <f>-H19</f>
        <v>-1250</v>
      </c>
      <c r="I28" s="75">
        <f aca="true" t="shared" si="4" ref="I28:R28">-I19</f>
        <v>-459.44999999999993</v>
      </c>
      <c r="J28" s="75">
        <f t="shared" si="4"/>
        <v>0</v>
      </c>
      <c r="K28" s="75">
        <f t="shared" si="4"/>
        <v>0</v>
      </c>
      <c r="L28" s="75">
        <f t="shared" si="4"/>
        <v>0</v>
      </c>
      <c r="M28" s="75">
        <f t="shared" si="4"/>
        <v>-2551.8582489249306</v>
      </c>
      <c r="N28" s="75">
        <f t="shared" si="4"/>
        <v>0</v>
      </c>
      <c r="O28" s="75">
        <f t="shared" si="4"/>
        <v>0</v>
      </c>
      <c r="P28" s="75">
        <f t="shared" si="4"/>
        <v>0</v>
      </c>
      <c r="Q28" s="75">
        <f t="shared" si="4"/>
        <v>0</v>
      </c>
      <c r="R28" s="75">
        <f t="shared" si="4"/>
        <v>-1969.5971334914823</v>
      </c>
    </row>
    <row r="29" spans="2:18" ht="14.25">
      <c r="B29" s="53" t="s">
        <v>70</v>
      </c>
      <c r="C29" s="52"/>
      <c r="D29" s="52"/>
      <c r="E29" s="52"/>
      <c r="F29" s="52"/>
      <c r="G29" s="52"/>
      <c r="H29" s="54"/>
      <c r="I29" s="54"/>
      <c r="J29" s="54"/>
      <c r="K29" s="107">
        <v>10000</v>
      </c>
      <c r="L29" s="54"/>
      <c r="M29" s="54"/>
      <c r="N29" s="54"/>
      <c r="O29" s="54"/>
      <c r="P29" s="54"/>
      <c r="Q29" s="54"/>
      <c r="R29" s="54"/>
    </row>
    <row r="30" spans="2:18" ht="14.25">
      <c r="B30" s="53" t="s">
        <v>71</v>
      </c>
      <c r="C30" s="52"/>
      <c r="D30" s="52"/>
      <c r="E30" s="52"/>
      <c r="F30" s="52"/>
      <c r="G30" s="52"/>
      <c r="H30" s="56"/>
      <c r="I30" s="56"/>
      <c r="J30" s="56"/>
      <c r="K30" s="56"/>
      <c r="L30" s="108">
        <v>-1100</v>
      </c>
      <c r="M30" s="108">
        <v>-1100</v>
      </c>
      <c r="N30" s="108">
        <v>-1100</v>
      </c>
      <c r="O30" s="108">
        <v>-1100</v>
      </c>
      <c r="P30" s="108">
        <v>-1100</v>
      </c>
      <c r="Q30" s="108">
        <v>-1100</v>
      </c>
      <c r="R30" s="108">
        <v>-1100</v>
      </c>
    </row>
    <row r="31" spans="2:18" ht="14.25">
      <c r="B31" s="53" t="s">
        <v>73</v>
      </c>
      <c r="C31" s="52"/>
      <c r="D31" s="52"/>
      <c r="E31" s="52"/>
      <c r="F31" s="52"/>
      <c r="G31" s="52"/>
      <c r="H31" s="54">
        <f>SUM(H26:H30)</f>
        <v>550</v>
      </c>
      <c r="I31" s="54">
        <f aca="true" t="shared" si="5" ref="I31:R31">SUM(I26:I30)</f>
        <v>965.4250000000001</v>
      </c>
      <c r="J31" s="54">
        <f t="shared" si="5"/>
        <v>1882.3067500000002</v>
      </c>
      <c r="K31" s="54">
        <f t="shared" si="5"/>
        <v>12873.26555375</v>
      </c>
      <c r="L31" s="54">
        <f t="shared" si="5"/>
        <v>13079.13025366875</v>
      </c>
      <c r="M31" s="54">
        <f t="shared" si="5"/>
        <v>11039.729003658915</v>
      </c>
      <c r="N31" s="54">
        <f t="shared" si="5"/>
        <v>11567.787063799376</v>
      </c>
      <c r="O31" s="54">
        <f t="shared" si="5"/>
        <v>12114.6460982641</v>
      </c>
      <c r="P31" s="54">
        <f t="shared" si="5"/>
        <v>12741.191720109422</v>
      </c>
      <c r="Q31" s="54">
        <f t="shared" si="5"/>
        <v>13453.763722308957</v>
      </c>
      <c r="R31" s="54">
        <f t="shared" si="5"/>
        <v>12289.527749855717</v>
      </c>
    </row>
    <row r="32" spans="2:18" ht="4.5" customHeight="1">
      <c r="B32" s="53"/>
      <c r="C32" s="52"/>
      <c r="D32" s="52"/>
      <c r="E32" s="52"/>
      <c r="F32" s="52"/>
      <c r="G32" s="52"/>
      <c r="H32" s="54"/>
      <c r="I32" s="54"/>
      <c r="J32" s="54"/>
      <c r="K32" s="54"/>
      <c r="L32" s="54"/>
      <c r="M32" s="54"/>
      <c r="N32" s="54"/>
      <c r="O32" s="54"/>
      <c r="P32" s="54"/>
      <c r="Q32" s="54"/>
      <c r="R32" s="54"/>
    </row>
    <row r="33" spans="2:18" ht="14.25">
      <c r="B33" s="110" t="s">
        <v>79</v>
      </c>
      <c r="C33" s="55"/>
      <c r="D33" s="55"/>
      <c r="E33" s="55"/>
      <c r="F33" s="55"/>
      <c r="G33" s="55"/>
      <c r="H33" s="56">
        <f aca="true" t="shared" si="6" ref="H33:R33">(H31+H26)/2*$H$24</f>
        <v>34.875</v>
      </c>
      <c r="I33" s="56">
        <f t="shared" si="6"/>
        <v>34.881750000000004</v>
      </c>
      <c r="J33" s="56">
        <f t="shared" si="6"/>
        <v>64.85880375</v>
      </c>
      <c r="K33" s="56">
        <f t="shared" si="6"/>
        <v>333.45969991875</v>
      </c>
      <c r="L33" s="56">
        <f t="shared" si="6"/>
        <v>591.4317489150937</v>
      </c>
      <c r="M33" s="56">
        <f t="shared" si="6"/>
        <v>555.9815476404622</v>
      </c>
      <c r="N33" s="56">
        <f t="shared" si="6"/>
        <v>521.1786963397219</v>
      </c>
      <c r="O33" s="56">
        <f t="shared" si="6"/>
        <v>544.581266814072</v>
      </c>
      <c r="P33" s="56">
        <f t="shared" si="6"/>
        <v>571.5094294167209</v>
      </c>
      <c r="Q33" s="56">
        <f t="shared" si="6"/>
        <v>602.2454596162897</v>
      </c>
      <c r="R33" s="56">
        <f t="shared" si="6"/>
        <v>592.7745809650717</v>
      </c>
    </row>
    <row r="34" spans="2:18" ht="14.25">
      <c r="B34" s="52"/>
      <c r="C34" s="109" t="s">
        <v>72</v>
      </c>
      <c r="D34" s="52"/>
      <c r="E34" s="52"/>
      <c r="F34" s="52"/>
      <c r="G34" s="52"/>
      <c r="H34" s="54">
        <f aca="true" t="shared" si="7" ref="H34:R34">H31+H33</f>
        <v>584.875</v>
      </c>
      <c r="I34" s="54">
        <f t="shared" si="7"/>
        <v>1000.3067500000001</v>
      </c>
      <c r="J34" s="54">
        <f t="shared" si="7"/>
        <v>1947.1655537500003</v>
      </c>
      <c r="K34" s="54">
        <f t="shared" si="7"/>
        <v>13206.72525366875</v>
      </c>
      <c r="L34" s="54">
        <f t="shared" si="7"/>
        <v>13670.562002583845</v>
      </c>
      <c r="M34" s="54">
        <f t="shared" si="7"/>
        <v>11595.710551299377</v>
      </c>
      <c r="N34" s="54">
        <f t="shared" si="7"/>
        <v>12088.965760139099</v>
      </c>
      <c r="O34" s="54">
        <f t="shared" si="7"/>
        <v>12659.227365078172</v>
      </c>
      <c r="P34" s="54">
        <f t="shared" si="7"/>
        <v>13312.701149526143</v>
      </c>
      <c r="Q34" s="54">
        <f t="shared" si="7"/>
        <v>14056.009181925247</v>
      </c>
      <c r="R34" s="54">
        <f t="shared" si="7"/>
        <v>12882.302330820788</v>
      </c>
    </row>
    <row r="35" spans="2:18" ht="14.25">
      <c r="B35" s="52"/>
      <c r="C35" s="52"/>
      <c r="D35" s="52"/>
      <c r="E35" s="52"/>
      <c r="F35" s="52"/>
      <c r="G35" s="52"/>
      <c r="H35" s="52"/>
      <c r="I35" s="52"/>
      <c r="J35" s="52"/>
      <c r="K35" s="52"/>
      <c r="L35" s="52"/>
      <c r="M35" s="52"/>
      <c r="N35" s="52"/>
      <c r="O35" s="52"/>
      <c r="P35" s="52"/>
      <c r="Q35" s="52"/>
      <c r="R35" s="52"/>
    </row>
    <row r="37" ht="3" customHeight="1">
      <c r="N37" s="50"/>
    </row>
    <row r="39" spans="15:17" ht="14.25">
      <c r="O39" s="74" t="s">
        <v>63</v>
      </c>
      <c r="P39" s="50"/>
      <c r="Q39" s="50"/>
    </row>
    <row r="40" spans="1:18" ht="15" thickBot="1">
      <c r="A40" s="64"/>
      <c r="B40" s="64"/>
      <c r="C40" s="64"/>
      <c r="D40" s="64"/>
      <c r="E40" s="64"/>
      <c r="F40" s="64"/>
      <c r="G40" s="64"/>
      <c r="H40" s="64"/>
      <c r="I40" s="64"/>
      <c r="J40" s="64"/>
      <c r="K40" s="64"/>
      <c r="L40" s="64"/>
      <c r="M40" s="64"/>
      <c r="N40" s="64"/>
      <c r="O40" s="64"/>
      <c r="P40" s="64"/>
      <c r="Q40" s="64"/>
      <c r="R40" s="64"/>
    </row>
  </sheetData>
  <sheetProtection/>
  <mergeCells count="5">
    <mergeCell ref="E24:F24"/>
    <mergeCell ref="H10:R10"/>
    <mergeCell ref="B19:D19"/>
    <mergeCell ref="J7:K7"/>
    <mergeCell ref="E7:F7"/>
  </mergeCells>
  <hyperlinks>
    <hyperlink ref="O39" r:id="rId1" display="www.WaterBC.ca"/>
  </hyperlinks>
  <printOptions/>
  <pageMargins left="0.5" right="0.42" top="0.48" bottom="0.53" header="0.31496062992125984" footer="0.31496062992125984"/>
  <pageSetup horizontalDpi="600" verticalDpi="600" orientation="landscape" r:id="rId3"/>
  <drawing r:id="rId2"/>
</worksheet>
</file>

<file path=xl/worksheets/sheet7.xml><?xml version="1.0" encoding="utf-8"?>
<worksheet xmlns="http://schemas.openxmlformats.org/spreadsheetml/2006/main" xmlns:r="http://schemas.openxmlformats.org/officeDocument/2006/relationships">
  <dimension ref="A1:T40"/>
  <sheetViews>
    <sheetView zoomScalePageLayoutView="0" workbookViewId="0" topLeftCell="A1">
      <selection activeCell="T19" sqref="T19"/>
    </sheetView>
  </sheetViews>
  <sheetFormatPr defaultColWidth="9.140625" defaultRowHeight="15"/>
  <cols>
    <col min="1" max="1" width="1.421875" style="51" customWidth="1"/>
    <col min="2" max="2" width="20.00390625" style="51" customWidth="1"/>
    <col min="3" max="3" width="2.7109375" style="51" customWidth="1"/>
    <col min="4" max="4" width="9.57421875" style="51" customWidth="1"/>
    <col min="5" max="5" width="8.8515625" style="51" customWidth="1"/>
    <col min="6" max="6" width="8.140625" style="51" customWidth="1"/>
    <col min="7" max="7" width="1.1484375" style="51" customWidth="1"/>
    <col min="8" max="11" width="6.57421875" style="51" customWidth="1"/>
    <col min="12" max="12" width="6.7109375" style="51" customWidth="1"/>
    <col min="13" max="18" width="6.57421875" style="51" customWidth="1"/>
    <col min="19" max="16384" width="8.7109375" style="51" customWidth="1"/>
  </cols>
  <sheetData>
    <row r="1" spans="1:10" s="76" customFormat="1" ht="18">
      <c r="A1" s="67" t="s">
        <v>166</v>
      </c>
      <c r="B1" s="51"/>
      <c r="C1" s="51"/>
      <c r="D1" s="51"/>
      <c r="E1" s="51"/>
      <c r="F1" s="51"/>
      <c r="G1" s="51"/>
      <c r="H1" s="51"/>
      <c r="I1" s="51"/>
      <c r="J1" s="51"/>
    </row>
    <row r="2" spans="1:10" s="76" customFormat="1" ht="7.5" customHeight="1">
      <c r="A2" s="67"/>
      <c r="B2" s="51"/>
      <c r="C2" s="51"/>
      <c r="D2" s="51"/>
      <c r="E2" s="51"/>
      <c r="F2" s="51"/>
      <c r="G2" s="51"/>
      <c r="H2" s="51"/>
      <c r="I2" s="51"/>
      <c r="J2" s="51"/>
    </row>
    <row r="3" spans="1:16" s="76" customFormat="1" ht="14.25">
      <c r="A3" s="77" t="s">
        <v>3</v>
      </c>
      <c r="B3" s="68"/>
      <c r="C3" s="68"/>
      <c r="D3" s="127"/>
      <c r="E3" s="127"/>
      <c r="H3" s="128" t="s">
        <v>4</v>
      </c>
      <c r="I3" s="68"/>
      <c r="J3" s="68"/>
      <c r="K3" s="68"/>
      <c r="L3" s="68"/>
      <c r="N3" s="124" t="s">
        <v>2</v>
      </c>
      <c r="O3" s="125" t="s">
        <v>76</v>
      </c>
      <c r="P3" s="127"/>
    </row>
    <row r="5" spans="1:18" ht="7.5" customHeight="1">
      <c r="A5" s="61"/>
      <c r="B5" s="61"/>
      <c r="C5" s="61"/>
      <c r="D5" s="61"/>
      <c r="E5" s="61"/>
      <c r="F5" s="61"/>
      <c r="G5" s="61"/>
      <c r="H5" s="61"/>
      <c r="I5" s="61"/>
      <c r="J5" s="61"/>
      <c r="K5" s="61"/>
      <c r="L5" s="61"/>
      <c r="M5" s="61"/>
      <c r="N5" s="61"/>
      <c r="O5" s="61"/>
      <c r="P5" s="61"/>
      <c r="Q5" s="61"/>
      <c r="R5" s="61"/>
    </row>
    <row r="6" spans="1:18" ht="9.75" customHeight="1">
      <c r="A6" s="112"/>
      <c r="B6" s="112"/>
      <c r="C6" s="112"/>
      <c r="D6" s="112"/>
      <c r="E6" s="112"/>
      <c r="F6" s="112"/>
      <c r="G6" s="112"/>
      <c r="H6" s="112"/>
      <c r="I6" s="112"/>
      <c r="J6" s="112"/>
      <c r="K6" s="112"/>
      <c r="L6" s="112"/>
      <c r="M6" s="112"/>
      <c r="N6" s="112"/>
      <c r="O6" s="112"/>
      <c r="P6" s="112"/>
      <c r="Q6" s="112"/>
      <c r="R6" s="112"/>
    </row>
    <row r="7" spans="1:18" ht="15">
      <c r="A7" s="82"/>
      <c r="B7" s="111" t="s">
        <v>45</v>
      </c>
      <c r="C7" s="82"/>
      <c r="D7" s="82"/>
      <c r="E7" s="197" t="s">
        <v>67</v>
      </c>
      <c r="F7" s="197"/>
      <c r="G7" s="83"/>
      <c r="H7" s="103">
        <v>0.021</v>
      </c>
      <c r="I7" s="83"/>
      <c r="J7" s="196" t="s">
        <v>66</v>
      </c>
      <c r="K7" s="196"/>
      <c r="L7" s="102">
        <v>2012</v>
      </c>
      <c r="M7" s="82"/>
      <c r="N7" s="82"/>
      <c r="O7" s="82"/>
      <c r="P7" s="82"/>
      <c r="Q7" s="82"/>
      <c r="R7" s="82"/>
    </row>
    <row r="8" spans="1:18" ht="3.75" customHeight="1">
      <c r="A8" s="82"/>
      <c r="B8" s="82"/>
      <c r="C8" s="82"/>
      <c r="D8" s="82"/>
      <c r="E8" s="82"/>
      <c r="F8" s="82"/>
      <c r="G8" s="82"/>
      <c r="H8" s="82"/>
      <c r="I8" s="82"/>
      <c r="J8" s="82"/>
      <c r="K8" s="82"/>
      <c r="L8" s="82"/>
      <c r="M8" s="82"/>
      <c r="N8" s="82"/>
      <c r="O8" s="82"/>
      <c r="P8" s="82"/>
      <c r="Q8" s="82"/>
      <c r="R8" s="82"/>
    </row>
    <row r="9" spans="1:18" ht="6" customHeight="1">
      <c r="A9" s="82"/>
      <c r="B9" s="82"/>
      <c r="C9" s="82"/>
      <c r="D9" s="82"/>
      <c r="E9" s="82"/>
      <c r="F9" s="82"/>
      <c r="G9" s="82"/>
      <c r="H9" s="82"/>
      <c r="I9" s="82"/>
      <c r="J9" s="82"/>
      <c r="K9" s="82"/>
      <c r="L9" s="82"/>
      <c r="M9" s="82"/>
      <c r="N9" s="82"/>
      <c r="O9" s="82"/>
      <c r="P9" s="82"/>
      <c r="Q9" s="82"/>
      <c r="R9" s="82"/>
    </row>
    <row r="10" spans="1:18" ht="26.25">
      <c r="A10" s="82"/>
      <c r="B10" s="104" t="s">
        <v>69</v>
      </c>
      <c r="C10" s="104"/>
      <c r="D10" s="105" t="s">
        <v>46</v>
      </c>
      <c r="E10" s="106" t="s">
        <v>64</v>
      </c>
      <c r="F10" s="106" t="s">
        <v>65</v>
      </c>
      <c r="G10" s="84"/>
      <c r="H10" s="194" t="s">
        <v>64</v>
      </c>
      <c r="I10" s="194"/>
      <c r="J10" s="194"/>
      <c r="K10" s="194"/>
      <c r="L10" s="194"/>
      <c r="M10" s="194"/>
      <c r="N10" s="194"/>
      <c r="O10" s="194"/>
      <c r="P10" s="194"/>
      <c r="Q10" s="194"/>
      <c r="R10" s="194"/>
    </row>
    <row r="11" spans="1:18" ht="15" customHeight="1" thickBot="1">
      <c r="A11" s="82"/>
      <c r="B11" s="92"/>
      <c r="C11" s="92"/>
      <c r="D11" s="98"/>
      <c r="E11" s="99"/>
      <c r="F11" s="99"/>
      <c r="G11" s="100"/>
      <c r="H11" s="101">
        <v>2012</v>
      </c>
      <c r="I11" s="101">
        <f aca="true" t="shared" si="0" ref="I11:R11">H11+1</f>
        <v>2013</v>
      </c>
      <c r="J11" s="101">
        <f t="shared" si="0"/>
        <v>2014</v>
      </c>
      <c r="K11" s="101">
        <f t="shared" si="0"/>
        <v>2015</v>
      </c>
      <c r="L11" s="101">
        <f t="shared" si="0"/>
        <v>2016</v>
      </c>
      <c r="M11" s="101">
        <f t="shared" si="0"/>
        <v>2017</v>
      </c>
      <c r="N11" s="101">
        <f t="shared" si="0"/>
        <v>2018</v>
      </c>
      <c r="O11" s="101">
        <f t="shared" si="0"/>
        <v>2019</v>
      </c>
      <c r="P11" s="101">
        <f t="shared" si="0"/>
        <v>2020</v>
      </c>
      <c r="Q11" s="101">
        <f t="shared" si="0"/>
        <v>2021</v>
      </c>
      <c r="R11" s="101">
        <f t="shared" si="0"/>
        <v>2022</v>
      </c>
    </row>
    <row r="12" spans="1:20" ht="14.25">
      <c r="A12" s="82"/>
      <c r="B12" s="82"/>
      <c r="C12" s="82"/>
      <c r="D12" s="82"/>
      <c r="E12" s="82"/>
      <c r="F12" s="82"/>
      <c r="G12" s="82"/>
      <c r="H12" s="82"/>
      <c r="I12" s="82"/>
      <c r="J12" s="82"/>
      <c r="K12" s="82"/>
      <c r="L12" s="82"/>
      <c r="M12" s="82"/>
      <c r="N12" s="82"/>
      <c r="O12" s="82"/>
      <c r="P12" s="82"/>
      <c r="Q12" s="82"/>
      <c r="R12" s="82"/>
      <c r="T12" s="79"/>
    </row>
    <row r="13" spans="1:18" ht="14.25">
      <c r="A13" s="82"/>
      <c r="B13" s="96" t="s">
        <v>158</v>
      </c>
      <c r="C13" s="96"/>
      <c r="D13" s="95">
        <v>10000</v>
      </c>
      <c r="E13" s="96">
        <v>2015</v>
      </c>
      <c r="F13" s="86">
        <f>-FV($H$7,E13-$L$7,0,D13,0)</f>
        <v>10643.322609999997</v>
      </c>
      <c r="G13" s="86"/>
      <c r="H13" s="97"/>
      <c r="I13" s="97"/>
      <c r="J13" s="97"/>
      <c r="K13" s="97">
        <f>F13</f>
        <v>10643.322609999997</v>
      </c>
      <c r="L13" s="97"/>
      <c r="M13" s="97"/>
      <c r="N13" s="97"/>
      <c r="O13" s="97"/>
      <c r="P13" s="97"/>
      <c r="Q13" s="97"/>
      <c r="R13" s="97"/>
    </row>
    <row r="14" spans="1:20" ht="14.25">
      <c r="A14" s="82"/>
      <c r="B14" s="96"/>
      <c r="C14" s="96"/>
      <c r="D14" s="95"/>
      <c r="E14" s="96"/>
      <c r="F14" s="86">
        <f>-FV($H$7,E14-$L$7,0,D14,0)</f>
        <v>0</v>
      </c>
      <c r="G14" s="86"/>
      <c r="H14" s="97"/>
      <c r="I14" s="97"/>
      <c r="J14" s="97"/>
      <c r="K14" s="97"/>
      <c r="L14" s="97"/>
      <c r="M14" s="97"/>
      <c r="N14" s="97"/>
      <c r="O14" s="97"/>
      <c r="P14" s="97"/>
      <c r="Q14" s="97"/>
      <c r="R14" s="97"/>
      <c r="T14" s="79"/>
    </row>
    <row r="15" spans="1:18" ht="14.25">
      <c r="A15" s="82"/>
      <c r="B15" s="96"/>
      <c r="C15" s="96"/>
      <c r="D15" s="95"/>
      <c r="E15" s="96"/>
      <c r="F15" s="86">
        <f>-FV($H$7,E15-$L$7,0,D15,0)</f>
        <v>0</v>
      </c>
      <c r="G15" s="86"/>
      <c r="H15" s="97"/>
      <c r="I15" s="97"/>
      <c r="J15" s="97"/>
      <c r="K15" s="97"/>
      <c r="L15" s="97"/>
      <c r="M15" s="97"/>
      <c r="N15" s="97"/>
      <c r="O15" s="97"/>
      <c r="P15" s="97"/>
      <c r="Q15" s="97"/>
      <c r="R15" s="97"/>
    </row>
    <row r="16" spans="1:18" ht="14.25">
      <c r="A16" s="82"/>
      <c r="B16" s="96"/>
      <c r="C16" s="96"/>
      <c r="D16" s="95"/>
      <c r="E16" s="96"/>
      <c r="F16" s="86">
        <f>-FV($H$7,E16-$L$7,0,D16,0)</f>
        <v>0</v>
      </c>
      <c r="G16" s="86"/>
      <c r="H16" s="97"/>
      <c r="I16" s="97"/>
      <c r="J16" s="97"/>
      <c r="K16" s="97"/>
      <c r="L16" s="97"/>
      <c r="M16" s="97"/>
      <c r="N16" s="97"/>
      <c r="O16" s="97"/>
      <c r="P16" s="97"/>
      <c r="Q16" s="97"/>
      <c r="R16" s="97"/>
    </row>
    <row r="17" spans="1:18" ht="14.25">
      <c r="A17" s="82"/>
      <c r="B17" s="96"/>
      <c r="C17" s="96"/>
      <c r="D17" s="95"/>
      <c r="E17" s="96"/>
      <c r="F17" s="86">
        <f>-FV($H$7,E17-$L$7,0,D17,0)</f>
        <v>0</v>
      </c>
      <c r="G17" s="86"/>
      <c r="H17" s="97"/>
      <c r="I17" s="97"/>
      <c r="J17" s="97"/>
      <c r="K17" s="97"/>
      <c r="L17" s="97"/>
      <c r="M17" s="97"/>
      <c r="N17" s="97"/>
      <c r="O17" s="97"/>
      <c r="P17" s="97"/>
      <c r="Q17" s="97"/>
      <c r="R17" s="97"/>
    </row>
    <row r="18" spans="1:18" ht="4.5" customHeight="1">
      <c r="A18" s="82"/>
      <c r="B18" s="85"/>
      <c r="C18" s="82"/>
      <c r="D18" s="87"/>
      <c r="E18" s="85"/>
      <c r="F18" s="85"/>
      <c r="G18" s="85"/>
      <c r="H18" s="88"/>
      <c r="I18" s="89"/>
      <c r="J18" s="88"/>
      <c r="K18" s="88"/>
      <c r="L18" s="88"/>
      <c r="M18" s="88"/>
      <c r="N18" s="88"/>
      <c r="O18" s="88"/>
      <c r="P18" s="88"/>
      <c r="Q18" s="88"/>
      <c r="R18" s="88"/>
    </row>
    <row r="19" spans="1:18" ht="15" thickBot="1">
      <c r="A19" s="82"/>
      <c r="B19" s="195" t="s">
        <v>52</v>
      </c>
      <c r="C19" s="195"/>
      <c r="D19" s="195"/>
      <c r="E19" s="85"/>
      <c r="F19" s="85"/>
      <c r="G19" s="85"/>
      <c r="H19" s="90">
        <f>SUM(H13:H17)</f>
        <v>0</v>
      </c>
      <c r="I19" s="90">
        <f aca="true" t="shared" si="1" ref="I19:R19">SUM(I13:I17)</f>
        <v>0</v>
      </c>
      <c r="J19" s="90">
        <f t="shared" si="1"/>
        <v>0</v>
      </c>
      <c r="K19" s="90">
        <f t="shared" si="1"/>
        <v>10643.322609999997</v>
      </c>
      <c r="L19" s="90">
        <f t="shared" si="1"/>
        <v>0</v>
      </c>
      <c r="M19" s="90">
        <f t="shared" si="1"/>
        <v>0</v>
      </c>
      <c r="N19" s="90">
        <f t="shared" si="1"/>
        <v>0</v>
      </c>
      <c r="O19" s="90">
        <f t="shared" si="1"/>
        <v>0</v>
      </c>
      <c r="P19" s="90">
        <f t="shared" si="1"/>
        <v>0</v>
      </c>
      <c r="Q19" s="90">
        <f t="shared" si="1"/>
        <v>0</v>
      </c>
      <c r="R19" s="90">
        <f t="shared" si="1"/>
        <v>0</v>
      </c>
    </row>
    <row r="20" spans="1:18" ht="6" customHeight="1" thickBot="1">
      <c r="A20" s="82"/>
      <c r="B20" s="91"/>
      <c r="C20" s="91"/>
      <c r="D20" s="91"/>
      <c r="E20" s="92"/>
      <c r="F20" s="92"/>
      <c r="G20" s="92"/>
      <c r="H20" s="92"/>
      <c r="I20" s="93"/>
      <c r="J20" s="94"/>
      <c r="K20" s="93"/>
      <c r="L20" s="93"/>
      <c r="M20" s="93"/>
      <c r="N20" s="93"/>
      <c r="O20" s="93"/>
      <c r="P20" s="93"/>
      <c r="Q20" s="93"/>
      <c r="R20" s="93"/>
    </row>
    <row r="21" spans="2:18" ht="20.25" customHeight="1">
      <c r="B21" s="59"/>
      <c r="C21" s="59"/>
      <c r="D21" s="59"/>
      <c r="I21" s="57"/>
      <c r="J21" s="58"/>
      <c r="K21" s="57"/>
      <c r="L21" s="57"/>
      <c r="M21" s="57"/>
      <c r="N21" s="57"/>
      <c r="O21" s="57"/>
      <c r="P21" s="57"/>
      <c r="Q21" s="57"/>
      <c r="R21" s="57"/>
    </row>
    <row r="22" spans="1:18" ht="15" customHeight="1">
      <c r="A22" s="61"/>
      <c r="B22" s="60"/>
      <c r="C22" s="60"/>
      <c r="D22" s="60"/>
      <c r="E22" s="61"/>
      <c r="F22" s="61"/>
      <c r="G22" s="61"/>
      <c r="H22" s="61"/>
      <c r="I22" s="62"/>
      <c r="J22" s="63"/>
      <c r="K22" s="62"/>
      <c r="L22" s="62"/>
      <c r="M22" s="62"/>
      <c r="N22" s="62"/>
      <c r="O22" s="62"/>
      <c r="P22" s="62"/>
      <c r="Q22" s="62"/>
      <c r="R22" s="62"/>
    </row>
    <row r="23" ht="9.75" customHeight="1"/>
    <row r="24" spans="2:18" ht="15">
      <c r="B24" s="66" t="s">
        <v>165</v>
      </c>
      <c r="C24" s="52"/>
      <c r="D24" s="52"/>
      <c r="E24" s="193" t="s">
        <v>68</v>
      </c>
      <c r="F24" s="193"/>
      <c r="G24" s="81"/>
      <c r="H24" s="80">
        <v>0.025</v>
      </c>
      <c r="I24" s="52"/>
      <c r="J24" s="52"/>
      <c r="K24" s="52"/>
      <c r="L24" s="52"/>
      <c r="M24" s="52"/>
      <c r="N24" s="52"/>
      <c r="O24" s="52"/>
      <c r="P24" s="52"/>
      <c r="Q24" s="52"/>
      <c r="R24" s="52"/>
    </row>
    <row r="25" spans="2:18" ht="14.25">
      <c r="B25" s="52"/>
      <c r="C25" s="52"/>
      <c r="D25" s="52"/>
      <c r="E25" s="52"/>
      <c r="F25" s="52"/>
      <c r="G25" s="52"/>
      <c r="H25" s="65"/>
      <c r="I25" s="52"/>
      <c r="J25" s="52"/>
      <c r="K25" s="52"/>
      <c r="L25" s="52"/>
      <c r="M25" s="52"/>
      <c r="N25" s="52"/>
      <c r="O25" s="52"/>
      <c r="P25" s="52"/>
      <c r="Q25" s="52"/>
      <c r="R25" s="52"/>
    </row>
    <row r="26" spans="2:18" ht="14.25">
      <c r="B26" s="53" t="s">
        <v>53</v>
      </c>
      <c r="C26" s="52"/>
      <c r="D26" s="52"/>
      <c r="E26" s="52"/>
      <c r="F26" s="52"/>
      <c r="G26" s="52"/>
      <c r="H26" s="69">
        <v>1000</v>
      </c>
      <c r="I26" s="54">
        <f aca="true" t="shared" si="2" ref="I26:R26">H34</f>
        <v>1835</v>
      </c>
      <c r="J26" s="54">
        <f t="shared" si="2"/>
        <v>2731.375</v>
      </c>
      <c r="K26" s="54">
        <f t="shared" si="2"/>
        <v>3692.684375</v>
      </c>
      <c r="L26" s="54">
        <f t="shared" si="2"/>
        <v>4071.3135917500026</v>
      </c>
      <c r="M26" s="54">
        <f t="shared" si="2"/>
        <v>4043.906494043753</v>
      </c>
      <c r="N26" s="54">
        <f t="shared" si="2"/>
        <v>4065.0422220198475</v>
      </c>
      <c r="O26" s="54">
        <f t="shared" si="2"/>
        <v>4138.395746476594</v>
      </c>
      <c r="P26" s="54">
        <f t="shared" si="2"/>
        <v>4267.8569824900715</v>
      </c>
      <c r="Q26" s="54">
        <f t="shared" si="2"/>
        <v>4457.542316521464</v>
      </c>
      <c r="R26" s="54">
        <f t="shared" si="2"/>
        <v>4711.806729377099</v>
      </c>
    </row>
    <row r="27" spans="2:18" ht="14.25">
      <c r="B27" s="53" t="s">
        <v>159</v>
      </c>
      <c r="C27" s="52"/>
      <c r="D27" s="69">
        <v>800</v>
      </c>
      <c r="E27" s="103">
        <v>0.05</v>
      </c>
      <c r="F27" s="52"/>
      <c r="G27" s="52"/>
      <c r="H27" s="54">
        <f>D27</f>
        <v>800</v>
      </c>
      <c r="I27" s="54">
        <f>H27*(1+$E$27)</f>
        <v>840</v>
      </c>
      <c r="J27" s="54">
        <f aca="true" t="shared" si="3" ref="J27:R27">I27*(1+$E$27)</f>
        <v>882</v>
      </c>
      <c r="K27" s="54">
        <f t="shared" si="3"/>
        <v>926.1</v>
      </c>
      <c r="L27" s="54">
        <f t="shared" si="3"/>
        <v>972.4050000000001</v>
      </c>
      <c r="M27" s="54">
        <f t="shared" si="3"/>
        <v>1021.0252500000001</v>
      </c>
      <c r="N27" s="54">
        <f t="shared" si="3"/>
        <v>1072.0765125000003</v>
      </c>
      <c r="O27" s="54">
        <f t="shared" si="3"/>
        <v>1125.6803381250004</v>
      </c>
      <c r="P27" s="54">
        <f t="shared" si="3"/>
        <v>1181.9643550312505</v>
      </c>
      <c r="Q27" s="54">
        <f t="shared" si="3"/>
        <v>1241.062572782813</v>
      </c>
      <c r="R27" s="54">
        <f t="shared" si="3"/>
        <v>1303.1157014219536</v>
      </c>
    </row>
    <row r="28" spans="2:18" ht="14.25">
      <c r="B28" s="53" t="s">
        <v>74</v>
      </c>
      <c r="C28" s="52"/>
      <c r="D28" s="52"/>
      <c r="E28" s="52"/>
      <c r="F28" s="52"/>
      <c r="G28" s="52"/>
      <c r="H28" s="75">
        <f>-H19</f>
        <v>0</v>
      </c>
      <c r="I28" s="75">
        <f aca="true" t="shared" si="4" ref="I28:R28">-I19</f>
        <v>0</v>
      </c>
      <c r="J28" s="75">
        <f t="shared" si="4"/>
        <v>0</v>
      </c>
      <c r="K28" s="75">
        <f t="shared" si="4"/>
        <v>-10643.322609999997</v>
      </c>
      <c r="L28" s="75">
        <f t="shared" si="4"/>
        <v>0</v>
      </c>
      <c r="M28" s="75">
        <f t="shared" si="4"/>
        <v>0</v>
      </c>
      <c r="N28" s="75">
        <f t="shared" si="4"/>
        <v>0</v>
      </c>
      <c r="O28" s="75">
        <f t="shared" si="4"/>
        <v>0</v>
      </c>
      <c r="P28" s="75">
        <f t="shared" si="4"/>
        <v>0</v>
      </c>
      <c r="Q28" s="75">
        <f t="shared" si="4"/>
        <v>0</v>
      </c>
      <c r="R28" s="75">
        <f t="shared" si="4"/>
        <v>0</v>
      </c>
    </row>
    <row r="29" spans="2:18" ht="14.25">
      <c r="B29" s="53" t="s">
        <v>70</v>
      </c>
      <c r="C29" s="52"/>
      <c r="D29" s="52"/>
      <c r="E29" s="52"/>
      <c r="F29" s="52"/>
      <c r="G29" s="52"/>
      <c r="H29" s="54"/>
      <c r="I29" s="54"/>
      <c r="J29" s="54"/>
      <c r="K29" s="107">
        <v>10000</v>
      </c>
      <c r="L29" s="54"/>
      <c r="M29" s="54"/>
      <c r="N29" s="54"/>
      <c r="O29" s="54"/>
      <c r="P29" s="54"/>
      <c r="Q29" s="54"/>
      <c r="R29" s="54"/>
    </row>
    <row r="30" spans="2:18" ht="14.25">
      <c r="B30" s="53" t="s">
        <v>71</v>
      </c>
      <c r="C30" s="52"/>
      <c r="D30" s="52"/>
      <c r="E30" s="52"/>
      <c r="F30" s="52"/>
      <c r="G30" s="52"/>
      <c r="H30" s="56"/>
      <c r="I30" s="56"/>
      <c r="J30" s="56"/>
      <c r="K30" s="56"/>
      <c r="L30" s="108">
        <v>-1100</v>
      </c>
      <c r="M30" s="108">
        <v>-1100</v>
      </c>
      <c r="N30" s="108">
        <v>-1100</v>
      </c>
      <c r="O30" s="108">
        <v>-1100</v>
      </c>
      <c r="P30" s="108">
        <v>-1100</v>
      </c>
      <c r="Q30" s="108">
        <v>-1100</v>
      </c>
      <c r="R30" s="108">
        <v>-1100</v>
      </c>
    </row>
    <row r="31" spans="2:18" ht="14.25">
      <c r="B31" s="53" t="s">
        <v>73</v>
      </c>
      <c r="C31" s="52"/>
      <c r="D31" s="52"/>
      <c r="E31" s="52"/>
      <c r="F31" s="52"/>
      <c r="G31" s="52"/>
      <c r="H31" s="54">
        <f>SUM(H26:H30)</f>
        <v>1800</v>
      </c>
      <c r="I31" s="54">
        <f aca="true" t="shared" si="5" ref="I31:R31">SUM(I26:I30)</f>
        <v>2675</v>
      </c>
      <c r="J31" s="54">
        <f t="shared" si="5"/>
        <v>3613.375</v>
      </c>
      <c r="K31" s="54">
        <f t="shared" si="5"/>
        <v>3975.4617650000027</v>
      </c>
      <c r="L31" s="54">
        <f t="shared" si="5"/>
        <v>3943.718591750003</v>
      </c>
      <c r="M31" s="54">
        <f t="shared" si="5"/>
        <v>3964.9317440437535</v>
      </c>
      <c r="N31" s="54">
        <f t="shared" si="5"/>
        <v>4037.1187345198477</v>
      </c>
      <c r="O31" s="54">
        <f t="shared" si="5"/>
        <v>4164.076084601594</v>
      </c>
      <c r="P31" s="54">
        <f t="shared" si="5"/>
        <v>4349.821337521322</v>
      </c>
      <c r="Q31" s="54">
        <f t="shared" si="5"/>
        <v>4598.604889304277</v>
      </c>
      <c r="R31" s="54">
        <f t="shared" si="5"/>
        <v>4914.922430799053</v>
      </c>
    </row>
    <row r="32" spans="2:18" ht="4.5" customHeight="1">
      <c r="B32" s="53"/>
      <c r="C32" s="52"/>
      <c r="D32" s="52"/>
      <c r="E32" s="52"/>
      <c r="F32" s="52"/>
      <c r="G32" s="52"/>
      <c r="H32" s="54"/>
      <c r="I32" s="54"/>
      <c r="J32" s="54"/>
      <c r="K32" s="54"/>
      <c r="L32" s="54"/>
      <c r="M32" s="54"/>
      <c r="N32" s="54"/>
      <c r="O32" s="54"/>
      <c r="P32" s="54"/>
      <c r="Q32" s="54"/>
      <c r="R32" s="54"/>
    </row>
    <row r="33" spans="2:18" ht="14.25">
      <c r="B33" s="110" t="s">
        <v>79</v>
      </c>
      <c r="C33" s="55"/>
      <c r="D33" s="55"/>
      <c r="E33" s="55"/>
      <c r="F33" s="55"/>
      <c r="G33" s="55"/>
      <c r="H33" s="56">
        <f aca="true" t="shared" si="6" ref="H33:R33">(H31+H26)/2*$H$24</f>
        <v>35</v>
      </c>
      <c r="I33" s="56">
        <f t="shared" si="6"/>
        <v>56.375</v>
      </c>
      <c r="J33" s="56">
        <f t="shared" si="6"/>
        <v>79.309375</v>
      </c>
      <c r="K33" s="56">
        <f t="shared" si="6"/>
        <v>95.85182675000004</v>
      </c>
      <c r="L33" s="56">
        <f t="shared" si="6"/>
        <v>100.18790229375007</v>
      </c>
      <c r="M33" s="56">
        <f t="shared" si="6"/>
        <v>100.11047797609383</v>
      </c>
      <c r="N33" s="56">
        <f t="shared" si="6"/>
        <v>101.27701195674621</v>
      </c>
      <c r="O33" s="56">
        <f t="shared" si="6"/>
        <v>103.78089788847734</v>
      </c>
      <c r="P33" s="56">
        <f t="shared" si="6"/>
        <v>107.72097900014242</v>
      </c>
      <c r="Q33" s="56">
        <f t="shared" si="6"/>
        <v>113.20184007282178</v>
      </c>
      <c r="R33" s="56">
        <f t="shared" si="6"/>
        <v>120.3341145022019</v>
      </c>
    </row>
    <row r="34" spans="2:18" ht="14.25">
      <c r="B34" s="52"/>
      <c r="C34" s="109" t="s">
        <v>72</v>
      </c>
      <c r="D34" s="52"/>
      <c r="E34" s="52"/>
      <c r="F34" s="52"/>
      <c r="G34" s="52"/>
      <c r="H34" s="54">
        <f aca="true" t="shared" si="7" ref="H34:R34">H31+H33</f>
        <v>1835</v>
      </c>
      <c r="I34" s="54">
        <f t="shared" si="7"/>
        <v>2731.375</v>
      </c>
      <c r="J34" s="54">
        <f t="shared" si="7"/>
        <v>3692.684375</v>
      </c>
      <c r="K34" s="54">
        <f t="shared" si="7"/>
        <v>4071.3135917500026</v>
      </c>
      <c r="L34" s="54">
        <f t="shared" si="7"/>
        <v>4043.906494043753</v>
      </c>
      <c r="M34" s="54">
        <f t="shared" si="7"/>
        <v>4065.0422220198475</v>
      </c>
      <c r="N34" s="54">
        <f t="shared" si="7"/>
        <v>4138.395746476594</v>
      </c>
      <c r="O34" s="54">
        <f t="shared" si="7"/>
        <v>4267.8569824900715</v>
      </c>
      <c r="P34" s="54">
        <f t="shared" si="7"/>
        <v>4457.542316521464</v>
      </c>
      <c r="Q34" s="54">
        <f t="shared" si="7"/>
        <v>4711.806729377099</v>
      </c>
      <c r="R34" s="54">
        <f t="shared" si="7"/>
        <v>5035.256545301255</v>
      </c>
    </row>
    <row r="35" spans="2:18" ht="14.25">
      <c r="B35" s="52"/>
      <c r="C35" s="52"/>
      <c r="D35" s="52"/>
      <c r="E35" s="52"/>
      <c r="F35" s="52"/>
      <c r="G35" s="52"/>
      <c r="H35" s="52"/>
      <c r="I35" s="52"/>
      <c r="J35" s="52"/>
      <c r="K35" s="52"/>
      <c r="L35" s="52"/>
      <c r="M35" s="52"/>
      <c r="N35" s="52"/>
      <c r="O35" s="52"/>
      <c r="P35" s="52"/>
      <c r="Q35" s="52"/>
      <c r="R35" s="52"/>
    </row>
    <row r="37" ht="3" customHeight="1">
      <c r="N37" s="50"/>
    </row>
    <row r="39" spans="15:17" ht="14.25">
      <c r="O39" s="74"/>
      <c r="P39" s="50"/>
      <c r="Q39" s="50"/>
    </row>
    <row r="40" spans="1:18" ht="15" thickBot="1">
      <c r="A40" s="64"/>
      <c r="B40" s="64"/>
      <c r="C40" s="64"/>
      <c r="D40" s="64"/>
      <c r="E40" s="64"/>
      <c r="F40" s="64"/>
      <c r="G40" s="64"/>
      <c r="H40" s="64"/>
      <c r="I40" s="64"/>
      <c r="J40" s="64"/>
      <c r="K40" s="64"/>
      <c r="L40" s="64"/>
      <c r="M40" s="64"/>
      <c r="N40" s="64"/>
      <c r="O40" s="64"/>
      <c r="P40" s="64"/>
      <c r="Q40" s="64"/>
      <c r="R40" s="64"/>
    </row>
  </sheetData>
  <sheetProtection/>
  <mergeCells count="5">
    <mergeCell ref="E7:F7"/>
    <mergeCell ref="J7:K7"/>
    <mergeCell ref="H10:R10"/>
    <mergeCell ref="B19:D19"/>
    <mergeCell ref="E24:F24"/>
  </mergeCells>
  <printOptions/>
  <pageMargins left="0.5" right="0.42" top="0.48" bottom="0.53" header="0.31496062992125984" footer="0.31496062992125984"/>
  <pageSetup horizontalDpi="600" verticalDpi="600" orientation="landscape" r:id="rId1"/>
</worksheet>
</file>

<file path=xl/worksheets/sheet8.xml><?xml version="1.0" encoding="utf-8"?>
<worksheet xmlns="http://schemas.openxmlformats.org/spreadsheetml/2006/main" xmlns:r="http://schemas.openxmlformats.org/officeDocument/2006/relationships">
  <dimension ref="B1:E114"/>
  <sheetViews>
    <sheetView zoomScalePageLayoutView="0" workbookViewId="0" topLeftCell="A1">
      <selection activeCell="K8" sqref="K8"/>
    </sheetView>
  </sheetViews>
  <sheetFormatPr defaultColWidth="9.140625" defaultRowHeight="15"/>
  <cols>
    <col min="1" max="1" width="1.8515625" style="0" customWidth="1"/>
    <col min="2" max="2" width="7.57421875" style="76" customWidth="1"/>
    <col min="3" max="3" width="8.7109375" style="76" customWidth="1"/>
    <col min="4" max="4" width="30.7109375" style="76" customWidth="1"/>
    <col min="5" max="5" width="8.7109375" style="76" customWidth="1"/>
  </cols>
  <sheetData>
    <row r="1" ht="18">
      <c r="B1" s="184" t="s">
        <v>155</v>
      </c>
    </row>
    <row r="2" spans="2:5" s="51" customFormat="1" ht="14.25">
      <c r="B2" s="76"/>
      <c r="C2" s="200" t="s">
        <v>168</v>
      </c>
      <c r="D2" s="200"/>
      <c r="E2" s="200"/>
    </row>
    <row r="3" ht="14.25">
      <c r="B3" s="50" t="s">
        <v>156</v>
      </c>
    </row>
    <row r="4" spans="2:5" s="51" customFormat="1" ht="14.25">
      <c r="B4" s="76"/>
      <c r="C4" s="76"/>
      <c r="D4" s="76"/>
      <c r="E4" s="76"/>
    </row>
    <row r="5" spans="2:5" s="51" customFormat="1" ht="14.25">
      <c r="B5" s="76"/>
      <c r="C5" s="76"/>
      <c r="D5" s="76"/>
      <c r="E5" s="76"/>
    </row>
    <row r="6" spans="2:5" s="51" customFormat="1" ht="14.25">
      <c r="B6" s="76"/>
      <c r="C6" s="76"/>
      <c r="D6" s="76"/>
      <c r="E6" s="76"/>
    </row>
    <row r="8" spans="2:5" ht="14.25">
      <c r="B8" s="131"/>
      <c r="C8" s="132"/>
      <c r="D8" s="133"/>
      <c r="E8" s="152" t="s">
        <v>80</v>
      </c>
    </row>
    <row r="9" spans="2:5" s="51" customFormat="1" ht="14.25">
      <c r="B9" s="131"/>
      <c r="C9" s="132"/>
      <c r="D9" s="133"/>
      <c r="E9" s="163"/>
    </row>
    <row r="10" spans="2:5" ht="15" thickBot="1">
      <c r="B10" s="174"/>
      <c r="C10" s="174"/>
      <c r="D10" s="133"/>
      <c r="E10" s="163" t="s">
        <v>81</v>
      </c>
    </row>
    <row r="11" spans="2:5" ht="15" thickBot="1">
      <c r="B11" s="198" t="s">
        <v>82</v>
      </c>
      <c r="C11" s="199"/>
      <c r="D11" s="134"/>
      <c r="E11" s="175" t="s">
        <v>83</v>
      </c>
    </row>
    <row r="12" spans="2:5" ht="15" thickBot="1">
      <c r="B12" s="135" t="s">
        <v>84</v>
      </c>
      <c r="C12" s="136"/>
      <c r="D12" s="137" t="s">
        <v>85</v>
      </c>
      <c r="E12" s="138" t="s">
        <v>86</v>
      </c>
    </row>
    <row r="13" spans="2:5" ht="14.25">
      <c r="B13" s="176" t="s">
        <v>87</v>
      </c>
      <c r="C13" s="177"/>
      <c r="D13" s="178" t="s">
        <v>88</v>
      </c>
      <c r="E13" s="163"/>
    </row>
    <row r="14" spans="2:5" ht="14.25">
      <c r="B14" s="139"/>
      <c r="C14" s="140">
        <v>304</v>
      </c>
      <c r="D14" s="141" t="s">
        <v>89</v>
      </c>
      <c r="E14" s="142"/>
    </row>
    <row r="15" spans="2:5" ht="14.25">
      <c r="B15" s="139"/>
      <c r="C15" s="143">
        <v>304.1</v>
      </c>
      <c r="D15" s="144" t="s">
        <v>90</v>
      </c>
      <c r="E15" s="145">
        <v>30</v>
      </c>
    </row>
    <row r="16" spans="2:5" ht="14.25">
      <c r="B16" s="139"/>
      <c r="C16" s="143">
        <v>304.2</v>
      </c>
      <c r="D16" s="144" t="s">
        <v>91</v>
      </c>
      <c r="E16" s="145">
        <v>40</v>
      </c>
    </row>
    <row r="17" spans="2:5" ht="14.25">
      <c r="B17" s="139"/>
      <c r="C17" s="143">
        <v>304.3</v>
      </c>
      <c r="D17" s="144" t="s">
        <v>92</v>
      </c>
      <c r="E17" s="145">
        <v>40</v>
      </c>
    </row>
    <row r="18" spans="2:5" ht="14.25">
      <c r="B18" s="139"/>
      <c r="C18" s="143">
        <v>304.4</v>
      </c>
      <c r="D18" s="144" t="s">
        <v>93</v>
      </c>
      <c r="E18" s="145">
        <v>50</v>
      </c>
    </row>
    <row r="19" spans="2:5" ht="14.25">
      <c r="B19" s="139"/>
      <c r="C19" s="143">
        <v>304.5</v>
      </c>
      <c r="D19" s="144" t="s">
        <v>94</v>
      </c>
      <c r="E19" s="145">
        <v>25</v>
      </c>
    </row>
    <row r="20" spans="2:5" ht="14.25">
      <c r="B20" s="146"/>
      <c r="C20" s="147">
        <v>305</v>
      </c>
      <c r="D20" s="148" t="s">
        <v>95</v>
      </c>
      <c r="E20" s="145"/>
    </row>
    <row r="21" spans="2:5" ht="14.25">
      <c r="B21" s="146"/>
      <c r="C21" s="143">
        <v>305.1</v>
      </c>
      <c r="D21" s="144" t="s">
        <v>96</v>
      </c>
      <c r="E21" s="145">
        <v>35</v>
      </c>
    </row>
    <row r="22" spans="2:5" ht="14.25">
      <c r="B22" s="146"/>
      <c r="C22" s="143">
        <v>305.2</v>
      </c>
      <c r="D22" s="144" t="s">
        <v>97</v>
      </c>
      <c r="E22" s="145">
        <v>60</v>
      </c>
    </row>
    <row r="23" spans="2:5" ht="14.25">
      <c r="B23" s="146"/>
      <c r="C23" s="143">
        <v>305.3</v>
      </c>
      <c r="D23" s="144" t="s">
        <v>98</v>
      </c>
      <c r="E23" s="145">
        <v>75</v>
      </c>
    </row>
    <row r="24" spans="2:5" ht="14.25">
      <c r="B24" s="146"/>
      <c r="C24" s="147">
        <v>306</v>
      </c>
      <c r="D24" s="148" t="s">
        <v>99</v>
      </c>
      <c r="E24" s="145"/>
    </row>
    <row r="25" spans="2:5" ht="14.25">
      <c r="B25" s="146"/>
      <c r="C25" s="143">
        <v>306.1</v>
      </c>
      <c r="D25" s="144" t="s">
        <v>96</v>
      </c>
      <c r="E25" s="145">
        <v>35</v>
      </c>
    </row>
    <row r="26" spans="2:5" ht="14.25">
      <c r="B26" s="146"/>
      <c r="C26" s="143">
        <v>306.2</v>
      </c>
      <c r="D26" s="144" t="s">
        <v>98</v>
      </c>
      <c r="E26" s="145">
        <v>60</v>
      </c>
    </row>
    <row r="27" spans="2:5" ht="14.25">
      <c r="B27" s="146"/>
      <c r="C27" s="147">
        <v>307</v>
      </c>
      <c r="D27" s="148" t="s">
        <v>100</v>
      </c>
      <c r="E27" s="145">
        <v>40</v>
      </c>
    </row>
    <row r="28" spans="2:5" ht="14.25">
      <c r="B28" s="146"/>
      <c r="C28" s="147">
        <v>309</v>
      </c>
      <c r="D28" s="148" t="s">
        <v>101</v>
      </c>
      <c r="E28" s="145"/>
    </row>
    <row r="29" spans="2:5" ht="14.25">
      <c r="B29" s="146"/>
      <c r="C29" s="143">
        <v>309.1</v>
      </c>
      <c r="D29" s="144" t="s">
        <v>102</v>
      </c>
      <c r="E29" s="145">
        <v>75</v>
      </c>
    </row>
    <row r="30" spans="2:5" ht="14.25">
      <c r="B30" s="146"/>
      <c r="C30" s="143">
        <v>309.2</v>
      </c>
      <c r="D30" s="144" t="s">
        <v>103</v>
      </c>
      <c r="E30" s="145">
        <v>75</v>
      </c>
    </row>
    <row r="31" spans="2:5" ht="14.25">
      <c r="B31" s="146"/>
      <c r="C31" s="143">
        <v>309.3</v>
      </c>
      <c r="D31" s="144" t="s">
        <v>104</v>
      </c>
      <c r="E31" s="145">
        <v>60</v>
      </c>
    </row>
    <row r="32" spans="2:5" ht="14.25">
      <c r="B32" s="146"/>
      <c r="C32" s="143">
        <v>309.4</v>
      </c>
      <c r="D32" s="144" t="s">
        <v>105</v>
      </c>
      <c r="E32" s="145">
        <v>50</v>
      </c>
    </row>
    <row r="33" spans="2:5" ht="14.25">
      <c r="B33" s="146"/>
      <c r="C33" s="143">
        <v>309.5</v>
      </c>
      <c r="D33" s="144" t="s">
        <v>106</v>
      </c>
      <c r="E33" s="145">
        <v>50</v>
      </c>
    </row>
    <row r="34" spans="2:5" ht="14.25">
      <c r="B34" s="146"/>
      <c r="C34" s="143">
        <v>309.6</v>
      </c>
      <c r="D34" s="144" t="s">
        <v>107</v>
      </c>
      <c r="E34" s="145">
        <v>20</v>
      </c>
    </row>
    <row r="35" spans="2:5" ht="14.25">
      <c r="B35" s="146"/>
      <c r="C35" s="147">
        <v>339</v>
      </c>
      <c r="D35" s="149" t="s">
        <v>108</v>
      </c>
      <c r="E35" s="145">
        <v>25</v>
      </c>
    </row>
    <row r="36" spans="2:5" ht="14.25">
      <c r="B36" s="146"/>
      <c r="C36" s="150"/>
      <c r="D36" s="151"/>
      <c r="E36" s="152"/>
    </row>
    <row r="37" spans="2:5" ht="14.25">
      <c r="B37" s="179" t="s">
        <v>109</v>
      </c>
      <c r="C37" s="180"/>
      <c r="D37" s="181" t="s">
        <v>110</v>
      </c>
      <c r="E37" s="163"/>
    </row>
    <row r="38" spans="2:5" ht="14.25">
      <c r="B38" s="146"/>
      <c r="C38" s="140">
        <v>304</v>
      </c>
      <c r="D38" s="141" t="s">
        <v>89</v>
      </c>
      <c r="E38" s="142"/>
    </row>
    <row r="39" spans="2:5" ht="14.25">
      <c r="B39" s="146"/>
      <c r="C39" s="143">
        <v>304.1</v>
      </c>
      <c r="D39" s="144" t="s">
        <v>90</v>
      </c>
      <c r="E39" s="145">
        <v>30</v>
      </c>
    </row>
    <row r="40" spans="2:5" ht="14.25">
      <c r="B40" s="146"/>
      <c r="C40" s="143">
        <v>304.2</v>
      </c>
      <c r="D40" s="144" t="s">
        <v>91</v>
      </c>
      <c r="E40" s="145">
        <v>40</v>
      </c>
    </row>
    <row r="41" spans="2:5" ht="14.25">
      <c r="B41" s="146"/>
      <c r="C41" s="143">
        <v>304.3</v>
      </c>
      <c r="D41" s="144" t="s">
        <v>92</v>
      </c>
      <c r="E41" s="145">
        <v>40</v>
      </c>
    </row>
    <row r="42" spans="2:5" ht="14.25">
      <c r="B42" s="146"/>
      <c r="C42" s="143">
        <v>304.4</v>
      </c>
      <c r="D42" s="144" t="s">
        <v>93</v>
      </c>
      <c r="E42" s="145">
        <v>50</v>
      </c>
    </row>
    <row r="43" spans="2:5" ht="14.25">
      <c r="B43" s="146"/>
      <c r="C43" s="143">
        <v>304.5</v>
      </c>
      <c r="D43" s="144" t="s">
        <v>94</v>
      </c>
      <c r="E43" s="145">
        <v>25</v>
      </c>
    </row>
    <row r="44" spans="2:5" ht="14.25">
      <c r="B44" s="146"/>
      <c r="C44" s="147">
        <v>310</v>
      </c>
      <c r="D44" s="148" t="s">
        <v>111</v>
      </c>
      <c r="E44" s="145">
        <v>25</v>
      </c>
    </row>
    <row r="45" spans="2:5" ht="14.25">
      <c r="B45" s="146"/>
      <c r="C45" s="147">
        <v>311</v>
      </c>
      <c r="D45" s="148" t="s">
        <v>112</v>
      </c>
      <c r="E45" s="145"/>
    </row>
    <row r="46" spans="2:5" ht="14.25">
      <c r="B46" s="146"/>
      <c r="C46" s="143">
        <v>311.1</v>
      </c>
      <c r="D46" s="144" t="s">
        <v>113</v>
      </c>
      <c r="E46" s="145">
        <v>25</v>
      </c>
    </row>
    <row r="47" spans="2:5" ht="14.25">
      <c r="B47" s="146"/>
      <c r="C47" s="143">
        <v>311.2</v>
      </c>
      <c r="D47" s="144" t="s">
        <v>114</v>
      </c>
      <c r="E47" s="145">
        <v>25</v>
      </c>
    </row>
    <row r="48" spans="2:5" ht="14.25">
      <c r="B48" s="146"/>
      <c r="C48" s="143">
        <v>311.3</v>
      </c>
      <c r="D48" s="144" t="s">
        <v>115</v>
      </c>
      <c r="E48" s="145">
        <v>25</v>
      </c>
    </row>
    <row r="49" spans="2:5" ht="14.25">
      <c r="B49" s="146"/>
      <c r="C49" s="147">
        <v>339</v>
      </c>
      <c r="D49" s="149" t="s">
        <v>116</v>
      </c>
      <c r="E49" s="145">
        <v>25</v>
      </c>
    </row>
    <row r="50" spans="2:5" ht="14.25">
      <c r="B50" s="146"/>
      <c r="C50" s="150"/>
      <c r="D50" s="151"/>
      <c r="E50" s="152"/>
    </row>
    <row r="51" spans="2:5" ht="14.25">
      <c r="B51" s="179" t="s">
        <v>117</v>
      </c>
      <c r="C51" s="180"/>
      <c r="D51" s="181" t="s">
        <v>118</v>
      </c>
      <c r="E51" s="163"/>
    </row>
    <row r="52" spans="2:5" ht="14.25">
      <c r="B52" s="146"/>
      <c r="C52" s="140">
        <v>304</v>
      </c>
      <c r="D52" s="141" t="s">
        <v>89</v>
      </c>
      <c r="E52" s="142"/>
    </row>
    <row r="53" spans="2:5" ht="14.25">
      <c r="B53" s="146"/>
      <c r="C53" s="143">
        <v>304.1</v>
      </c>
      <c r="D53" s="144" t="s">
        <v>90</v>
      </c>
      <c r="E53" s="145">
        <v>30</v>
      </c>
    </row>
    <row r="54" spans="2:5" ht="14.25">
      <c r="B54" s="146"/>
      <c r="C54" s="143">
        <v>304.2</v>
      </c>
      <c r="D54" s="144" t="s">
        <v>91</v>
      </c>
      <c r="E54" s="145">
        <v>40</v>
      </c>
    </row>
    <row r="55" spans="2:5" ht="14.25">
      <c r="B55" s="146"/>
      <c r="C55" s="143">
        <v>304.3</v>
      </c>
      <c r="D55" s="144" t="s">
        <v>92</v>
      </c>
      <c r="E55" s="145">
        <v>40</v>
      </c>
    </row>
    <row r="56" spans="2:5" ht="14.25">
      <c r="B56" s="146"/>
      <c r="C56" s="143">
        <v>304.4</v>
      </c>
      <c r="D56" s="144" t="s">
        <v>93</v>
      </c>
      <c r="E56" s="145">
        <v>50</v>
      </c>
    </row>
    <row r="57" spans="2:5" ht="14.25">
      <c r="B57" s="146"/>
      <c r="C57" s="143">
        <v>304.5</v>
      </c>
      <c r="D57" s="144" t="s">
        <v>94</v>
      </c>
      <c r="E57" s="145">
        <v>25</v>
      </c>
    </row>
    <row r="58" spans="2:5" ht="14.25">
      <c r="B58" s="146"/>
      <c r="C58" s="153">
        <v>320</v>
      </c>
      <c r="D58" s="148" t="s">
        <v>119</v>
      </c>
      <c r="E58" s="145"/>
    </row>
    <row r="59" spans="2:5" ht="14.25">
      <c r="B59" s="146"/>
      <c r="C59" s="143">
        <v>320.1</v>
      </c>
      <c r="D59" s="144" t="s">
        <v>120</v>
      </c>
      <c r="E59" s="145">
        <v>30</v>
      </c>
    </row>
    <row r="60" spans="2:5" ht="14.25">
      <c r="B60" s="146"/>
      <c r="C60" s="143">
        <v>320.2</v>
      </c>
      <c r="D60" s="144" t="s">
        <v>121</v>
      </c>
      <c r="E60" s="145">
        <v>15</v>
      </c>
    </row>
    <row r="61" spans="2:5" ht="14.25">
      <c r="B61" s="146"/>
      <c r="C61" s="143">
        <v>320.3</v>
      </c>
      <c r="D61" s="144" t="s">
        <v>122</v>
      </c>
      <c r="E61" s="145">
        <v>15</v>
      </c>
    </row>
    <row r="62" spans="2:5" ht="14.25">
      <c r="B62" s="146"/>
      <c r="C62" s="143">
        <v>320.4</v>
      </c>
      <c r="D62" s="144" t="s">
        <v>123</v>
      </c>
      <c r="E62" s="145">
        <v>20</v>
      </c>
    </row>
    <row r="63" spans="2:5" ht="14.25">
      <c r="B63" s="146"/>
      <c r="C63" s="147">
        <v>339</v>
      </c>
      <c r="D63" s="149" t="s">
        <v>124</v>
      </c>
      <c r="E63" s="145">
        <v>25</v>
      </c>
    </row>
    <row r="64" spans="2:5" ht="14.25">
      <c r="B64" s="146"/>
      <c r="C64" s="150"/>
      <c r="D64" s="151"/>
      <c r="E64" s="142"/>
    </row>
    <row r="65" spans="2:5" ht="14.25">
      <c r="B65" s="179" t="s">
        <v>125</v>
      </c>
      <c r="C65" s="180"/>
      <c r="D65" s="181" t="s">
        <v>126</v>
      </c>
      <c r="E65" s="163"/>
    </row>
    <row r="66" spans="2:5" ht="14.25">
      <c r="B66" s="146"/>
      <c r="C66" s="140">
        <v>304</v>
      </c>
      <c r="D66" s="141" t="s">
        <v>89</v>
      </c>
      <c r="E66" s="142"/>
    </row>
    <row r="67" spans="2:5" ht="14.25">
      <c r="B67" s="146"/>
      <c r="C67" s="143">
        <v>304.1</v>
      </c>
      <c r="D67" s="144" t="s">
        <v>90</v>
      </c>
      <c r="E67" s="145">
        <v>30</v>
      </c>
    </row>
    <row r="68" spans="2:5" ht="14.25">
      <c r="B68" s="146"/>
      <c r="C68" s="143">
        <v>304.2</v>
      </c>
      <c r="D68" s="144" t="s">
        <v>91</v>
      </c>
      <c r="E68" s="145">
        <v>40</v>
      </c>
    </row>
    <row r="69" spans="2:5" ht="14.25">
      <c r="B69" s="146"/>
      <c r="C69" s="143">
        <v>304.3</v>
      </c>
      <c r="D69" s="144" t="s">
        <v>92</v>
      </c>
      <c r="E69" s="145">
        <v>40</v>
      </c>
    </row>
    <row r="70" spans="2:5" ht="14.25">
      <c r="B70" s="146"/>
      <c r="C70" s="143">
        <v>304.4</v>
      </c>
      <c r="D70" s="144" t="s">
        <v>93</v>
      </c>
      <c r="E70" s="145">
        <v>50</v>
      </c>
    </row>
    <row r="71" spans="2:5" ht="14.25">
      <c r="B71" s="146"/>
      <c r="C71" s="143">
        <v>304.5</v>
      </c>
      <c r="D71" s="144" t="s">
        <v>94</v>
      </c>
      <c r="E71" s="145">
        <v>25</v>
      </c>
    </row>
    <row r="72" spans="2:5" ht="14.25">
      <c r="B72" s="146"/>
      <c r="C72" s="147">
        <v>330</v>
      </c>
      <c r="D72" s="148" t="s">
        <v>127</v>
      </c>
      <c r="E72" s="145"/>
    </row>
    <row r="73" spans="2:5" ht="14.25">
      <c r="B73" s="146"/>
      <c r="C73" s="143">
        <v>330.1</v>
      </c>
      <c r="D73" s="144" t="s">
        <v>128</v>
      </c>
      <c r="E73" s="145">
        <v>60</v>
      </c>
    </row>
    <row r="74" spans="2:5" ht="15" thickBot="1">
      <c r="B74" s="154"/>
      <c r="C74" s="155">
        <v>330.2</v>
      </c>
      <c r="D74" s="156" t="s">
        <v>129</v>
      </c>
      <c r="E74" s="157">
        <v>50</v>
      </c>
    </row>
    <row r="75" spans="2:5" ht="14.25">
      <c r="B75" s="182"/>
      <c r="C75" s="158"/>
      <c r="D75" s="159"/>
      <c r="E75" s="160"/>
    </row>
    <row r="76" spans="2:5" ht="14.25">
      <c r="B76" s="179" t="s">
        <v>125</v>
      </c>
      <c r="C76" s="161"/>
      <c r="D76" s="181" t="s">
        <v>130</v>
      </c>
      <c r="E76" s="142"/>
    </row>
    <row r="77" spans="2:5" ht="14.25">
      <c r="B77" s="146"/>
      <c r="C77" s="140">
        <v>331</v>
      </c>
      <c r="D77" s="162" t="s">
        <v>131</v>
      </c>
      <c r="E77" s="142"/>
    </row>
    <row r="78" spans="2:5" ht="14.25">
      <c r="B78" s="146"/>
      <c r="C78" s="143">
        <v>331.1</v>
      </c>
      <c r="D78" s="144" t="s">
        <v>102</v>
      </c>
      <c r="E78" s="145">
        <v>75</v>
      </c>
    </row>
    <row r="79" spans="2:5" ht="14.25">
      <c r="B79" s="146"/>
      <c r="C79" s="143">
        <v>331.2</v>
      </c>
      <c r="D79" s="144" t="s">
        <v>103</v>
      </c>
      <c r="E79" s="145">
        <v>75</v>
      </c>
    </row>
    <row r="80" spans="2:5" ht="14.25">
      <c r="B80" s="146"/>
      <c r="C80" s="143">
        <v>331.3</v>
      </c>
      <c r="D80" s="144" t="s">
        <v>104</v>
      </c>
      <c r="E80" s="145">
        <v>60</v>
      </c>
    </row>
    <row r="81" spans="2:5" ht="14.25">
      <c r="B81" s="146"/>
      <c r="C81" s="143">
        <v>331.4</v>
      </c>
      <c r="D81" s="144" t="s">
        <v>105</v>
      </c>
      <c r="E81" s="145">
        <v>50</v>
      </c>
    </row>
    <row r="82" spans="2:5" ht="14.25">
      <c r="B82" s="146"/>
      <c r="C82" s="143">
        <v>331.5</v>
      </c>
      <c r="D82" s="144" t="s">
        <v>106</v>
      </c>
      <c r="E82" s="145">
        <v>50</v>
      </c>
    </row>
    <row r="83" spans="2:5" ht="14.25">
      <c r="B83" s="146"/>
      <c r="C83" s="143">
        <v>331.6</v>
      </c>
      <c r="D83" s="144" t="s">
        <v>107</v>
      </c>
      <c r="E83" s="145">
        <v>20</v>
      </c>
    </row>
    <row r="84" spans="2:5" ht="14.25">
      <c r="B84" s="146"/>
      <c r="C84" s="147">
        <v>333</v>
      </c>
      <c r="D84" s="148" t="s">
        <v>132</v>
      </c>
      <c r="E84" s="145">
        <v>50</v>
      </c>
    </row>
    <row r="85" spans="2:5" ht="14.25">
      <c r="B85" s="146"/>
      <c r="C85" s="147">
        <v>334</v>
      </c>
      <c r="D85" s="148" t="s">
        <v>133</v>
      </c>
      <c r="E85" s="145">
        <v>25</v>
      </c>
    </row>
    <row r="86" spans="2:5" ht="14.25">
      <c r="B86" s="146"/>
      <c r="C86" s="147">
        <v>335</v>
      </c>
      <c r="D86" s="148" t="s">
        <v>134</v>
      </c>
      <c r="E86" s="145">
        <v>50</v>
      </c>
    </row>
    <row r="87" spans="2:5" ht="14.25">
      <c r="B87" s="146"/>
      <c r="C87" s="147">
        <v>339</v>
      </c>
      <c r="D87" s="148" t="s">
        <v>135</v>
      </c>
      <c r="E87" s="145">
        <v>25</v>
      </c>
    </row>
    <row r="88" spans="2:5" ht="14.25">
      <c r="B88" s="146"/>
      <c r="C88" s="150"/>
      <c r="D88" s="151"/>
      <c r="E88" s="163"/>
    </row>
    <row r="89" spans="2:5" ht="14.25">
      <c r="B89" s="179" t="s">
        <v>136</v>
      </c>
      <c r="C89" s="180"/>
      <c r="D89" s="181" t="s">
        <v>137</v>
      </c>
      <c r="E89" s="163"/>
    </row>
    <row r="90" spans="2:5" ht="14.25">
      <c r="B90" s="146"/>
      <c r="C90" s="140">
        <v>304</v>
      </c>
      <c r="D90" s="141" t="s">
        <v>89</v>
      </c>
      <c r="E90" s="142"/>
    </row>
    <row r="91" spans="2:5" ht="14.25">
      <c r="B91" s="146"/>
      <c r="C91" s="143">
        <v>304.1</v>
      </c>
      <c r="D91" s="144" t="s">
        <v>90</v>
      </c>
      <c r="E91" s="145">
        <v>30</v>
      </c>
    </row>
    <row r="92" spans="2:5" ht="14.25">
      <c r="B92" s="146"/>
      <c r="C92" s="143">
        <v>304.2</v>
      </c>
      <c r="D92" s="144" t="s">
        <v>91</v>
      </c>
      <c r="E92" s="145">
        <v>40</v>
      </c>
    </row>
    <row r="93" spans="2:5" ht="14.25">
      <c r="B93" s="146"/>
      <c r="C93" s="143">
        <v>304.3</v>
      </c>
      <c r="D93" s="144" t="s">
        <v>92</v>
      </c>
      <c r="E93" s="145">
        <v>40</v>
      </c>
    </row>
    <row r="94" spans="2:5" ht="14.25">
      <c r="B94" s="146"/>
      <c r="C94" s="143">
        <v>304.4</v>
      </c>
      <c r="D94" s="144" t="s">
        <v>93</v>
      </c>
      <c r="E94" s="145">
        <v>50</v>
      </c>
    </row>
    <row r="95" spans="2:5" ht="14.25">
      <c r="B95" s="164"/>
      <c r="C95" s="143">
        <v>304.5</v>
      </c>
      <c r="D95" s="144" t="s">
        <v>94</v>
      </c>
      <c r="E95" s="145">
        <v>25</v>
      </c>
    </row>
    <row r="96" spans="2:5" ht="14.25">
      <c r="B96" s="146"/>
      <c r="C96" s="147">
        <v>340</v>
      </c>
      <c r="D96" s="148" t="s">
        <v>138</v>
      </c>
      <c r="E96" s="145">
        <v>20</v>
      </c>
    </row>
    <row r="97" spans="2:5" ht="14.25">
      <c r="B97" s="146"/>
      <c r="C97" s="147">
        <v>349</v>
      </c>
      <c r="D97" s="148" t="s">
        <v>139</v>
      </c>
      <c r="E97" s="145">
        <v>5</v>
      </c>
    </row>
    <row r="98" spans="2:5" ht="14.25">
      <c r="B98" s="139"/>
      <c r="C98" s="147">
        <v>341</v>
      </c>
      <c r="D98" s="165" t="s">
        <v>140</v>
      </c>
      <c r="E98" s="166">
        <v>7</v>
      </c>
    </row>
    <row r="99" spans="2:5" ht="14.25">
      <c r="B99" s="146"/>
      <c r="C99" s="147">
        <v>342</v>
      </c>
      <c r="D99" s="148" t="s">
        <v>141</v>
      </c>
      <c r="E99" s="145">
        <v>20</v>
      </c>
    </row>
    <row r="100" spans="2:5" ht="14.25">
      <c r="B100" s="146"/>
      <c r="C100" s="147">
        <v>343</v>
      </c>
      <c r="D100" s="148" t="s">
        <v>142</v>
      </c>
      <c r="E100" s="145">
        <v>15</v>
      </c>
    </row>
    <row r="101" spans="2:5" ht="14.25">
      <c r="B101" s="146"/>
      <c r="C101" s="147">
        <v>344</v>
      </c>
      <c r="D101" s="148" t="s">
        <v>143</v>
      </c>
      <c r="E101" s="145">
        <v>15</v>
      </c>
    </row>
    <row r="102" spans="2:5" ht="14.25">
      <c r="B102" s="139"/>
      <c r="C102" s="147">
        <v>345</v>
      </c>
      <c r="D102" s="165" t="s">
        <v>144</v>
      </c>
      <c r="E102" s="145">
        <v>15</v>
      </c>
    </row>
    <row r="103" spans="2:5" ht="14.25">
      <c r="B103" s="146"/>
      <c r="C103" s="147">
        <v>346</v>
      </c>
      <c r="D103" s="148" t="s">
        <v>145</v>
      </c>
      <c r="E103" s="145">
        <v>10</v>
      </c>
    </row>
    <row r="104" spans="2:5" ht="14.25">
      <c r="B104" s="146"/>
      <c r="C104" s="143">
        <v>346.1</v>
      </c>
      <c r="D104" s="144" t="s">
        <v>146</v>
      </c>
      <c r="E104" s="145">
        <v>10</v>
      </c>
    </row>
    <row r="105" spans="2:5" ht="14.25">
      <c r="B105" s="146"/>
      <c r="C105" s="143">
        <v>346.2</v>
      </c>
      <c r="D105" s="144" t="s">
        <v>147</v>
      </c>
      <c r="E105" s="145">
        <v>10</v>
      </c>
    </row>
    <row r="106" spans="2:5" ht="14.25">
      <c r="B106" s="146"/>
      <c r="C106" s="147">
        <v>347</v>
      </c>
      <c r="D106" s="148" t="s">
        <v>148</v>
      </c>
      <c r="E106" s="145">
        <v>20</v>
      </c>
    </row>
    <row r="107" spans="2:5" ht="14.25">
      <c r="B107" s="146"/>
      <c r="C107" s="150"/>
      <c r="D107" s="151"/>
      <c r="E107" s="142"/>
    </row>
    <row r="108" spans="2:5" ht="14.25">
      <c r="B108" s="179" t="s">
        <v>149</v>
      </c>
      <c r="C108" s="180"/>
      <c r="D108" s="183" t="s">
        <v>150</v>
      </c>
      <c r="E108" s="163"/>
    </row>
    <row r="109" spans="2:5" ht="15">
      <c r="B109" s="146"/>
      <c r="C109" s="167">
        <v>348</v>
      </c>
      <c r="D109" s="148" t="s">
        <v>167</v>
      </c>
      <c r="E109" s="145">
        <v>50</v>
      </c>
    </row>
    <row r="110" spans="2:5" ht="14.25">
      <c r="B110" s="146"/>
      <c r="C110" s="150"/>
      <c r="D110" s="151"/>
      <c r="E110" s="142"/>
    </row>
    <row r="111" spans="2:5" ht="14.25">
      <c r="B111" s="170" t="s">
        <v>151</v>
      </c>
      <c r="C111" s="180"/>
      <c r="D111" s="183" t="s">
        <v>152</v>
      </c>
      <c r="E111" s="142"/>
    </row>
    <row r="112" spans="2:5" ht="14.25">
      <c r="B112" s="146"/>
      <c r="C112" s="168">
        <v>301</v>
      </c>
      <c r="D112" s="148" t="s">
        <v>153</v>
      </c>
      <c r="E112" s="145">
        <v>100</v>
      </c>
    </row>
    <row r="113" spans="2:5" ht="14.25">
      <c r="B113" s="146"/>
      <c r="C113" s="169">
        <v>302</v>
      </c>
      <c r="D113" s="148" t="s">
        <v>154</v>
      </c>
      <c r="E113" s="145">
        <v>100</v>
      </c>
    </row>
    <row r="114" spans="2:5" ht="14.25">
      <c r="B114" s="170"/>
      <c r="C114" s="171"/>
      <c r="D114" s="172"/>
      <c r="E114" s="173"/>
    </row>
  </sheetData>
  <sheetProtection/>
  <mergeCells count="2">
    <mergeCell ref="B11:C11"/>
    <mergeCell ref="C2:E2"/>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VJ Rogers</dc:creator>
  <cp:keywords/>
  <dc:description/>
  <cp:lastModifiedBy>VJ Rogers</cp:lastModifiedBy>
  <cp:lastPrinted>2012-11-18T19:46:37Z</cp:lastPrinted>
  <dcterms:created xsi:type="dcterms:W3CDTF">2012-10-01T21:15:45Z</dcterms:created>
  <dcterms:modified xsi:type="dcterms:W3CDTF">2012-11-26T17:37:55Z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